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codeName="ThisWorkbook" autoCompressPictures="0"/>
  <bookViews>
    <workbookView xWindow="1100" yWindow="20" windowWidth="36580" windowHeight="20740"/>
  </bookViews>
  <sheets>
    <sheet name="Table S1" sheetId="1" r:id="rId1"/>
    <sheet name="Table S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45" i="1" l="1"/>
  <c r="V245" i="1"/>
  <c r="U245" i="1"/>
  <c r="T245" i="1"/>
  <c r="S245" i="1"/>
  <c r="R245" i="1"/>
  <c r="Q245" i="1"/>
  <c r="P245" i="1"/>
  <c r="W234" i="1"/>
  <c r="V234" i="1"/>
  <c r="U234" i="1"/>
  <c r="T234" i="1"/>
  <c r="S234" i="1"/>
  <c r="R234" i="1"/>
  <c r="Q234" i="1"/>
  <c r="P234" i="1"/>
  <c r="O259" i="1"/>
  <c r="N259" i="1"/>
  <c r="M259" i="1"/>
  <c r="O258" i="1"/>
  <c r="N258" i="1"/>
  <c r="M258" i="1"/>
  <c r="O257" i="1"/>
  <c r="N257" i="1"/>
  <c r="M257" i="1"/>
  <c r="O256" i="1"/>
  <c r="N256" i="1"/>
  <c r="M256" i="1"/>
  <c r="O255" i="1"/>
  <c r="N255" i="1"/>
  <c r="M255" i="1"/>
  <c r="O254" i="1"/>
  <c r="N254" i="1"/>
  <c r="M254" i="1"/>
  <c r="O253" i="1"/>
  <c r="N253" i="1"/>
  <c r="M253" i="1"/>
  <c r="O252" i="1"/>
  <c r="N252" i="1"/>
  <c r="M252" i="1"/>
  <c r="O251" i="1"/>
  <c r="N251" i="1"/>
  <c r="M251" i="1"/>
  <c r="O250" i="1"/>
  <c r="N250" i="1"/>
  <c r="M250" i="1"/>
  <c r="O249" i="1"/>
  <c r="N249" i="1"/>
  <c r="M249" i="1"/>
  <c r="O248" i="1"/>
  <c r="N248" i="1"/>
  <c r="M248" i="1"/>
  <c r="O247" i="1"/>
  <c r="N247" i="1"/>
  <c r="M247" i="1"/>
  <c r="O246" i="1"/>
  <c r="N246" i="1"/>
  <c r="M246" i="1"/>
  <c r="O244" i="1"/>
  <c r="N244" i="1"/>
  <c r="M244" i="1"/>
  <c r="O243" i="1"/>
  <c r="N243" i="1"/>
  <c r="M243" i="1"/>
  <c r="O242" i="1"/>
  <c r="N242" i="1"/>
  <c r="M242" i="1"/>
  <c r="O241" i="1"/>
  <c r="N241" i="1"/>
  <c r="M241" i="1"/>
  <c r="O240" i="1"/>
  <c r="N240" i="1"/>
  <c r="M240" i="1"/>
  <c r="O239" i="1"/>
  <c r="N239" i="1"/>
  <c r="M239" i="1"/>
  <c r="O238" i="1"/>
  <c r="N238" i="1"/>
  <c r="M238" i="1"/>
  <c r="O237" i="1"/>
  <c r="N237" i="1"/>
  <c r="M237" i="1"/>
  <c r="O236" i="1"/>
  <c r="N236" i="1"/>
  <c r="M236" i="1"/>
  <c r="O235" i="1"/>
  <c r="N235" i="1"/>
  <c r="M235" i="1"/>
  <c r="O515" i="1"/>
  <c r="O516" i="1"/>
  <c r="O517" i="1"/>
  <c r="O518" i="1"/>
  <c r="O519" i="1"/>
  <c r="O520" i="1"/>
  <c r="W514" i="1"/>
  <c r="M515" i="1"/>
  <c r="M516" i="1"/>
  <c r="M517" i="1"/>
  <c r="M518" i="1"/>
  <c r="M519" i="1"/>
  <c r="M520" i="1"/>
  <c r="V514" i="1"/>
  <c r="U514" i="1"/>
  <c r="T514" i="1"/>
  <c r="N515" i="1"/>
  <c r="N516" i="1"/>
  <c r="N517" i="1"/>
  <c r="N518" i="1"/>
  <c r="N519" i="1"/>
  <c r="N520" i="1"/>
  <c r="S514" i="1"/>
  <c r="R514" i="1"/>
  <c r="Q514" i="1"/>
  <c r="P514" i="1"/>
  <c r="O508" i="1"/>
  <c r="O509" i="1"/>
  <c r="O510" i="1"/>
  <c r="O511" i="1"/>
  <c r="O512" i="1"/>
  <c r="W507" i="1"/>
  <c r="M508" i="1"/>
  <c r="M509" i="1"/>
  <c r="M510" i="1"/>
  <c r="M511" i="1"/>
  <c r="M512" i="1"/>
  <c r="V507" i="1"/>
  <c r="U507" i="1"/>
  <c r="T507" i="1"/>
  <c r="N508" i="1"/>
  <c r="N509" i="1"/>
  <c r="N510" i="1"/>
  <c r="N511" i="1"/>
  <c r="N512" i="1"/>
  <c r="S507" i="1"/>
  <c r="R507" i="1"/>
  <c r="P507" i="1"/>
  <c r="Q507" i="1"/>
  <c r="O500" i="1"/>
  <c r="O501" i="1"/>
  <c r="O502" i="1"/>
  <c r="O503" i="1"/>
  <c r="O504" i="1"/>
  <c r="O505" i="1"/>
  <c r="W499" i="1"/>
  <c r="M500" i="1"/>
  <c r="M501" i="1"/>
  <c r="M502" i="1"/>
  <c r="M503" i="1"/>
  <c r="M504" i="1"/>
  <c r="M505" i="1"/>
  <c r="V499" i="1"/>
  <c r="U499" i="1"/>
  <c r="T499" i="1"/>
  <c r="N500" i="1"/>
  <c r="N501" i="1"/>
  <c r="N502" i="1"/>
  <c r="N503" i="1"/>
  <c r="N504" i="1"/>
  <c r="N505" i="1"/>
  <c r="S499" i="1"/>
  <c r="R499" i="1"/>
  <c r="Q499" i="1"/>
  <c r="P499" i="1"/>
  <c r="P490" i="1"/>
  <c r="Q490" i="1"/>
  <c r="R490" i="1"/>
  <c r="N491" i="1"/>
  <c r="N492" i="1"/>
  <c r="N493" i="1"/>
  <c r="N494" i="1"/>
  <c r="N495" i="1"/>
  <c r="N496" i="1"/>
  <c r="N497" i="1"/>
  <c r="S490" i="1"/>
  <c r="O491" i="1"/>
  <c r="O492" i="1"/>
  <c r="O493" i="1"/>
  <c r="O494" i="1"/>
  <c r="O495" i="1"/>
  <c r="O496" i="1"/>
  <c r="O497" i="1"/>
  <c r="W490" i="1"/>
  <c r="M491" i="1"/>
  <c r="M492" i="1"/>
  <c r="M493" i="1"/>
  <c r="M494" i="1"/>
  <c r="M495" i="1"/>
  <c r="M496" i="1"/>
  <c r="M497" i="1"/>
  <c r="V490" i="1"/>
  <c r="U490" i="1"/>
  <c r="T490" i="1"/>
  <c r="Q65" i="1"/>
  <c r="D43" i="1"/>
  <c r="D44" i="1"/>
  <c r="D45" i="1"/>
  <c r="D46" i="1"/>
  <c r="D47" i="1"/>
  <c r="D48" i="1"/>
  <c r="D49" i="1"/>
  <c r="D50" i="1"/>
  <c r="P42" i="1"/>
  <c r="Y65" i="1"/>
  <c r="Q59" i="1"/>
  <c r="Y59" i="1"/>
  <c r="Q51" i="1"/>
  <c r="Y51" i="1"/>
  <c r="Q42" i="1"/>
  <c r="Y42" i="1"/>
  <c r="P65" i="1"/>
  <c r="X65" i="1"/>
  <c r="P59" i="1"/>
  <c r="X59" i="1"/>
  <c r="P51" i="1"/>
  <c r="X51" i="1"/>
  <c r="X42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W42" i="1"/>
  <c r="V42" i="1"/>
  <c r="U42" i="1"/>
  <c r="T42" i="1"/>
  <c r="S42" i="1"/>
  <c r="R42" i="1"/>
  <c r="P464" i="1"/>
  <c r="O482" i="1"/>
  <c r="O483" i="1"/>
  <c r="O484" i="1"/>
  <c r="O485" i="1"/>
  <c r="O486" i="1"/>
  <c r="O487" i="1"/>
  <c r="O488" i="1"/>
  <c r="W481" i="1"/>
  <c r="M482" i="1"/>
  <c r="M483" i="1"/>
  <c r="M484" i="1"/>
  <c r="M485" i="1"/>
  <c r="M486" i="1"/>
  <c r="M487" i="1"/>
  <c r="M488" i="1"/>
  <c r="V481" i="1"/>
  <c r="U481" i="1"/>
  <c r="T481" i="1"/>
  <c r="N482" i="1"/>
  <c r="N483" i="1"/>
  <c r="N484" i="1"/>
  <c r="N485" i="1"/>
  <c r="N486" i="1"/>
  <c r="N487" i="1"/>
  <c r="N488" i="1"/>
  <c r="S481" i="1"/>
  <c r="R481" i="1"/>
  <c r="Q481" i="1"/>
  <c r="P481" i="1"/>
  <c r="O465" i="1"/>
  <c r="O466" i="1"/>
  <c r="O467" i="1"/>
  <c r="O468" i="1"/>
  <c r="O469" i="1"/>
  <c r="O470" i="1"/>
  <c r="O471" i="1"/>
  <c r="W464" i="1"/>
  <c r="M465" i="1"/>
  <c r="M466" i="1"/>
  <c r="M467" i="1"/>
  <c r="M468" i="1"/>
  <c r="M469" i="1"/>
  <c r="M470" i="1"/>
  <c r="M471" i="1"/>
  <c r="V464" i="1"/>
  <c r="U464" i="1"/>
  <c r="T464" i="1"/>
  <c r="N465" i="1"/>
  <c r="N466" i="1"/>
  <c r="N467" i="1"/>
  <c r="N468" i="1"/>
  <c r="N469" i="1"/>
  <c r="N470" i="1"/>
  <c r="N471" i="1"/>
  <c r="S464" i="1"/>
  <c r="R464" i="1"/>
  <c r="Q464" i="1"/>
  <c r="O456" i="1"/>
  <c r="O457" i="1"/>
  <c r="O458" i="1"/>
  <c r="O459" i="1"/>
  <c r="O460" i="1"/>
  <c r="O461" i="1"/>
  <c r="O462" i="1"/>
  <c r="W455" i="1"/>
  <c r="M456" i="1"/>
  <c r="M457" i="1"/>
  <c r="M458" i="1"/>
  <c r="M459" i="1"/>
  <c r="M460" i="1"/>
  <c r="M461" i="1"/>
  <c r="M462" i="1"/>
  <c r="V455" i="1"/>
  <c r="U455" i="1"/>
  <c r="T455" i="1"/>
  <c r="N456" i="1"/>
  <c r="N457" i="1"/>
  <c r="N458" i="1"/>
  <c r="N459" i="1"/>
  <c r="N460" i="1"/>
  <c r="N461" i="1"/>
  <c r="N462" i="1"/>
  <c r="S455" i="1"/>
  <c r="R455" i="1"/>
  <c r="O448" i="1"/>
  <c r="O449" i="1"/>
  <c r="O450" i="1"/>
  <c r="O451" i="1"/>
  <c r="O452" i="1"/>
  <c r="O453" i="1"/>
  <c r="O454" i="1"/>
  <c r="W447" i="1"/>
  <c r="M448" i="1"/>
  <c r="M449" i="1"/>
  <c r="M450" i="1"/>
  <c r="M451" i="1"/>
  <c r="M452" i="1"/>
  <c r="M453" i="1"/>
  <c r="M454" i="1"/>
  <c r="V447" i="1"/>
  <c r="U447" i="1"/>
  <c r="T447" i="1"/>
  <c r="N448" i="1"/>
  <c r="N449" i="1"/>
  <c r="N450" i="1"/>
  <c r="N451" i="1"/>
  <c r="N452" i="1"/>
  <c r="N453" i="1"/>
  <c r="N454" i="1"/>
  <c r="S447" i="1"/>
  <c r="R447" i="1"/>
  <c r="Q447" i="1"/>
  <c r="P447" i="1"/>
  <c r="O441" i="1"/>
  <c r="O442" i="1"/>
  <c r="O443" i="1"/>
  <c r="O444" i="1"/>
  <c r="O445" i="1"/>
  <c r="O446" i="1"/>
  <c r="W440" i="1"/>
  <c r="M441" i="1"/>
  <c r="M442" i="1"/>
  <c r="M443" i="1"/>
  <c r="M444" i="1"/>
  <c r="M445" i="1"/>
  <c r="M446" i="1"/>
  <c r="V440" i="1"/>
  <c r="U440" i="1"/>
  <c r="T440" i="1"/>
  <c r="N441" i="1"/>
  <c r="N442" i="1"/>
  <c r="N443" i="1"/>
  <c r="N444" i="1"/>
  <c r="N445" i="1"/>
  <c r="N446" i="1"/>
  <c r="S440" i="1"/>
  <c r="R440" i="1"/>
  <c r="Q440" i="1"/>
  <c r="P440" i="1"/>
  <c r="P455" i="1"/>
  <c r="Q455" i="1"/>
  <c r="H185" i="1"/>
  <c r="O474" i="1"/>
  <c r="O475" i="1"/>
  <c r="O476" i="1"/>
  <c r="O477" i="1"/>
  <c r="O478" i="1"/>
  <c r="W473" i="1"/>
  <c r="O435" i="1"/>
  <c r="O436" i="1"/>
  <c r="O437" i="1"/>
  <c r="O438" i="1"/>
  <c r="O439" i="1"/>
  <c r="W434" i="1"/>
  <c r="O428" i="1"/>
  <c r="O429" i="1"/>
  <c r="O430" i="1"/>
  <c r="O431" i="1"/>
  <c r="O432" i="1"/>
  <c r="W427" i="1"/>
  <c r="O421" i="1"/>
  <c r="O422" i="1"/>
  <c r="O423" i="1"/>
  <c r="O424" i="1"/>
  <c r="O425" i="1"/>
  <c r="O426" i="1"/>
  <c r="W420" i="1"/>
  <c r="O411" i="1"/>
  <c r="O412" i="1"/>
  <c r="O413" i="1"/>
  <c r="O414" i="1"/>
  <c r="O415" i="1"/>
  <c r="O416" i="1"/>
  <c r="O417" i="1"/>
  <c r="O418" i="1"/>
  <c r="O419" i="1"/>
  <c r="W410" i="1"/>
  <c r="W409" i="1"/>
  <c r="O402" i="1"/>
  <c r="O403" i="1"/>
  <c r="O404" i="1"/>
  <c r="O405" i="1"/>
  <c r="O406" i="1"/>
  <c r="W401" i="1"/>
  <c r="O396" i="1"/>
  <c r="O397" i="1"/>
  <c r="O398" i="1"/>
  <c r="O399" i="1"/>
  <c r="O400" i="1"/>
  <c r="W395" i="1"/>
  <c r="O390" i="1"/>
  <c r="O391" i="1"/>
  <c r="O392" i="1"/>
  <c r="O393" i="1"/>
  <c r="O394" i="1"/>
  <c r="W389" i="1"/>
  <c r="O384" i="1"/>
  <c r="O385" i="1"/>
  <c r="O386" i="1"/>
  <c r="O387" i="1"/>
  <c r="O388" i="1"/>
  <c r="W383" i="1"/>
  <c r="O378" i="1"/>
  <c r="O379" i="1"/>
  <c r="O380" i="1"/>
  <c r="O381" i="1"/>
  <c r="O382" i="1"/>
  <c r="W377" i="1"/>
  <c r="O372" i="1"/>
  <c r="O373" i="1"/>
  <c r="O374" i="1"/>
  <c r="O375" i="1"/>
  <c r="O376" i="1"/>
  <c r="W371" i="1"/>
  <c r="O358" i="1"/>
  <c r="O359" i="1"/>
  <c r="O360" i="1"/>
  <c r="W357" i="1"/>
  <c r="O350" i="1"/>
  <c r="O351" i="1"/>
  <c r="O352" i="1"/>
  <c r="O353" i="1"/>
  <c r="O354" i="1"/>
  <c r="O355" i="1"/>
  <c r="W349" i="1"/>
  <c r="O338" i="1"/>
  <c r="O336" i="1"/>
  <c r="O339" i="1"/>
  <c r="O333" i="1"/>
  <c r="O337" i="1"/>
  <c r="O343" i="1"/>
  <c r="O334" i="1"/>
  <c r="O332" i="1"/>
  <c r="O341" i="1"/>
  <c r="O342" i="1"/>
  <c r="O335" i="1"/>
  <c r="O340" i="1"/>
  <c r="W331" i="1"/>
  <c r="O321" i="1"/>
  <c r="O322" i="1"/>
  <c r="O323" i="1"/>
  <c r="O324" i="1"/>
  <c r="O325" i="1"/>
  <c r="O326" i="1"/>
  <c r="O327" i="1"/>
  <c r="O328" i="1"/>
  <c r="W320" i="1"/>
  <c r="O314" i="1"/>
  <c r="O315" i="1"/>
  <c r="O316" i="1"/>
  <c r="O317" i="1"/>
  <c r="W313" i="1"/>
  <c r="O309" i="1"/>
  <c r="O310" i="1"/>
  <c r="O311" i="1"/>
  <c r="O312" i="1"/>
  <c r="W308" i="1"/>
  <c r="O303" i="1"/>
  <c r="O304" i="1"/>
  <c r="O305" i="1"/>
  <c r="O306" i="1"/>
  <c r="O307" i="1"/>
  <c r="W302" i="1"/>
  <c r="O291" i="1"/>
  <c r="O292" i="1"/>
  <c r="O293" i="1"/>
  <c r="O294" i="1"/>
  <c r="O295" i="1"/>
  <c r="O296" i="1"/>
  <c r="O297" i="1"/>
  <c r="O298" i="1"/>
  <c r="O299" i="1"/>
  <c r="O300" i="1"/>
  <c r="W290" i="1"/>
  <c r="O281" i="1"/>
  <c r="O282" i="1"/>
  <c r="O283" i="1"/>
  <c r="O284" i="1"/>
  <c r="O285" i="1"/>
  <c r="O286" i="1"/>
  <c r="O287" i="1"/>
  <c r="O288" i="1"/>
  <c r="O289" i="1"/>
  <c r="W280" i="1"/>
  <c r="O270" i="1"/>
  <c r="O271" i="1"/>
  <c r="O272" i="1"/>
  <c r="O273" i="1"/>
  <c r="O274" i="1"/>
  <c r="O275" i="1"/>
  <c r="O276" i="1"/>
  <c r="O277" i="1"/>
  <c r="O278" i="1"/>
  <c r="O279" i="1"/>
  <c r="W269" i="1"/>
  <c r="O264" i="1"/>
  <c r="O265" i="1"/>
  <c r="O266" i="1"/>
  <c r="O267" i="1"/>
  <c r="O268" i="1"/>
  <c r="W263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W212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W189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W174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W160" i="1"/>
  <c r="O150" i="1"/>
  <c r="O151" i="1"/>
  <c r="O152" i="1"/>
  <c r="O153" i="1"/>
  <c r="O154" i="1"/>
  <c r="O155" i="1"/>
  <c r="O156" i="1"/>
  <c r="W149" i="1"/>
  <c r="O145" i="1"/>
  <c r="O146" i="1"/>
  <c r="O147" i="1"/>
  <c r="O148" i="1"/>
  <c r="W144" i="1"/>
  <c r="O139" i="1"/>
  <c r="O140" i="1"/>
  <c r="O141" i="1"/>
  <c r="O142" i="1"/>
  <c r="O143" i="1"/>
  <c r="W138" i="1"/>
  <c r="O133" i="1"/>
  <c r="O134" i="1"/>
  <c r="O135" i="1"/>
  <c r="O136" i="1"/>
  <c r="O137" i="1"/>
  <c r="W132" i="1"/>
  <c r="O127" i="1"/>
  <c r="O128" i="1"/>
  <c r="O129" i="1"/>
  <c r="O130" i="1"/>
  <c r="O131" i="1"/>
  <c r="W126" i="1"/>
  <c r="O121" i="1"/>
  <c r="O122" i="1"/>
  <c r="O123" i="1"/>
  <c r="O124" i="1"/>
  <c r="O125" i="1"/>
  <c r="W120" i="1"/>
  <c r="O115" i="1"/>
  <c r="O116" i="1"/>
  <c r="O117" i="1"/>
  <c r="O118" i="1"/>
  <c r="O119" i="1"/>
  <c r="W114" i="1"/>
  <c r="O109" i="1"/>
  <c r="O110" i="1"/>
  <c r="O111" i="1"/>
  <c r="O112" i="1"/>
  <c r="O113" i="1"/>
  <c r="W108" i="1"/>
  <c r="O103" i="1"/>
  <c r="O104" i="1"/>
  <c r="O105" i="1"/>
  <c r="O106" i="1"/>
  <c r="O107" i="1"/>
  <c r="W102" i="1"/>
  <c r="O94" i="1"/>
  <c r="O95" i="1"/>
  <c r="O96" i="1"/>
  <c r="O97" i="1"/>
  <c r="O98" i="1"/>
  <c r="O99" i="1"/>
  <c r="W93" i="1"/>
  <c r="O87" i="1"/>
  <c r="O88" i="1"/>
  <c r="O89" i="1"/>
  <c r="O90" i="1"/>
  <c r="O91" i="1"/>
  <c r="O92" i="1"/>
  <c r="W86" i="1"/>
  <c r="O81" i="1"/>
  <c r="O82" i="1"/>
  <c r="O83" i="1"/>
  <c r="O84" i="1"/>
  <c r="O85" i="1"/>
  <c r="W80" i="1"/>
  <c r="O74" i="1"/>
  <c r="O75" i="1"/>
  <c r="O76" i="1"/>
  <c r="O77" i="1"/>
  <c r="O78" i="1"/>
  <c r="O79" i="1"/>
  <c r="W73" i="1"/>
  <c r="O66" i="1"/>
  <c r="O67" i="1"/>
  <c r="O68" i="1"/>
  <c r="O69" i="1"/>
  <c r="O70" i="1"/>
  <c r="W65" i="1"/>
  <c r="O60" i="1"/>
  <c r="O61" i="1"/>
  <c r="O62" i="1"/>
  <c r="O63" i="1"/>
  <c r="O64" i="1"/>
  <c r="W59" i="1"/>
  <c r="O52" i="1"/>
  <c r="O53" i="1"/>
  <c r="O54" i="1"/>
  <c r="O55" i="1"/>
  <c r="O56" i="1"/>
  <c r="O57" i="1"/>
  <c r="O58" i="1"/>
  <c r="W51" i="1"/>
  <c r="O36" i="1"/>
  <c r="O37" i="1"/>
  <c r="O38" i="1"/>
  <c r="O39" i="1"/>
  <c r="O40" i="1"/>
  <c r="W35" i="1"/>
  <c r="O30" i="1"/>
  <c r="O31" i="1"/>
  <c r="O32" i="1"/>
  <c r="O33" i="1"/>
  <c r="O34" i="1"/>
  <c r="W29" i="1"/>
  <c r="O24" i="1"/>
  <c r="O25" i="1"/>
  <c r="O26" i="1"/>
  <c r="O27" i="1"/>
  <c r="O28" i="1"/>
  <c r="W23" i="1"/>
  <c r="O18" i="1"/>
  <c r="O19" i="1"/>
  <c r="O20" i="1"/>
  <c r="O21" i="1"/>
  <c r="W17" i="1"/>
  <c r="O12" i="1"/>
  <c r="O13" i="1"/>
  <c r="O14" i="1"/>
  <c r="O15" i="1"/>
  <c r="O16" i="1"/>
  <c r="W11" i="1"/>
  <c r="O7" i="1"/>
  <c r="O8" i="1"/>
  <c r="O9" i="1"/>
  <c r="O10" i="1"/>
  <c r="W6" i="1"/>
  <c r="N474" i="1"/>
  <c r="N475" i="1"/>
  <c r="N476" i="1"/>
  <c r="N477" i="1"/>
  <c r="N478" i="1"/>
  <c r="S473" i="1"/>
  <c r="N435" i="1"/>
  <c r="N436" i="1"/>
  <c r="N437" i="1"/>
  <c r="N438" i="1"/>
  <c r="N439" i="1"/>
  <c r="S434" i="1"/>
  <c r="N428" i="1"/>
  <c r="N429" i="1"/>
  <c r="N430" i="1"/>
  <c r="N431" i="1"/>
  <c r="N432" i="1"/>
  <c r="S427" i="1"/>
  <c r="N421" i="1"/>
  <c r="N422" i="1"/>
  <c r="N423" i="1"/>
  <c r="N424" i="1"/>
  <c r="N425" i="1"/>
  <c r="N426" i="1"/>
  <c r="S420" i="1"/>
  <c r="N411" i="1"/>
  <c r="N412" i="1"/>
  <c r="N413" i="1"/>
  <c r="N414" i="1"/>
  <c r="N415" i="1"/>
  <c r="N416" i="1"/>
  <c r="N417" i="1"/>
  <c r="N418" i="1"/>
  <c r="N419" i="1"/>
  <c r="S410" i="1"/>
  <c r="S409" i="1"/>
  <c r="N402" i="1"/>
  <c r="N403" i="1"/>
  <c r="N404" i="1"/>
  <c r="N405" i="1"/>
  <c r="N406" i="1"/>
  <c r="S401" i="1"/>
  <c r="N396" i="1"/>
  <c r="N397" i="1"/>
  <c r="N398" i="1"/>
  <c r="N399" i="1"/>
  <c r="N400" i="1"/>
  <c r="S395" i="1"/>
  <c r="N390" i="1"/>
  <c r="N391" i="1"/>
  <c r="N392" i="1"/>
  <c r="N393" i="1"/>
  <c r="N394" i="1"/>
  <c r="S389" i="1"/>
  <c r="N384" i="1"/>
  <c r="N385" i="1"/>
  <c r="N386" i="1"/>
  <c r="N387" i="1"/>
  <c r="N388" i="1"/>
  <c r="S383" i="1"/>
  <c r="N378" i="1"/>
  <c r="N379" i="1"/>
  <c r="N380" i="1"/>
  <c r="N381" i="1"/>
  <c r="N382" i="1"/>
  <c r="S377" i="1"/>
  <c r="N372" i="1"/>
  <c r="N373" i="1"/>
  <c r="N374" i="1"/>
  <c r="N375" i="1"/>
  <c r="N376" i="1"/>
  <c r="S371" i="1"/>
  <c r="N358" i="1"/>
  <c r="N359" i="1"/>
  <c r="N360" i="1"/>
  <c r="S357" i="1"/>
  <c r="N350" i="1"/>
  <c r="N351" i="1"/>
  <c r="N352" i="1"/>
  <c r="N353" i="1"/>
  <c r="N354" i="1"/>
  <c r="N355" i="1"/>
  <c r="S349" i="1"/>
  <c r="N338" i="1"/>
  <c r="N336" i="1"/>
  <c r="N339" i="1"/>
  <c r="N333" i="1"/>
  <c r="N337" i="1"/>
  <c r="N343" i="1"/>
  <c r="N334" i="1"/>
  <c r="N332" i="1"/>
  <c r="N341" i="1"/>
  <c r="N342" i="1"/>
  <c r="N335" i="1"/>
  <c r="N340" i="1"/>
  <c r="S331" i="1"/>
  <c r="N321" i="1"/>
  <c r="N322" i="1"/>
  <c r="N323" i="1"/>
  <c r="N324" i="1"/>
  <c r="N325" i="1"/>
  <c r="N326" i="1"/>
  <c r="N327" i="1"/>
  <c r="N328" i="1"/>
  <c r="S320" i="1"/>
  <c r="N314" i="1"/>
  <c r="N315" i="1"/>
  <c r="N316" i="1"/>
  <c r="N317" i="1"/>
  <c r="S313" i="1"/>
  <c r="N309" i="1"/>
  <c r="N310" i="1"/>
  <c r="N311" i="1"/>
  <c r="N312" i="1"/>
  <c r="S308" i="1"/>
  <c r="N303" i="1"/>
  <c r="N304" i="1"/>
  <c r="N305" i="1"/>
  <c r="N306" i="1"/>
  <c r="N307" i="1"/>
  <c r="S302" i="1"/>
  <c r="N291" i="1"/>
  <c r="N292" i="1"/>
  <c r="N293" i="1"/>
  <c r="N294" i="1"/>
  <c r="N295" i="1"/>
  <c r="N296" i="1"/>
  <c r="N297" i="1"/>
  <c r="N298" i="1"/>
  <c r="N299" i="1"/>
  <c r="N300" i="1"/>
  <c r="S290" i="1"/>
  <c r="N281" i="1"/>
  <c r="N282" i="1"/>
  <c r="N283" i="1"/>
  <c r="N284" i="1"/>
  <c r="N285" i="1"/>
  <c r="N286" i="1"/>
  <c r="N287" i="1"/>
  <c r="N288" i="1"/>
  <c r="N289" i="1"/>
  <c r="S280" i="1"/>
  <c r="N270" i="1"/>
  <c r="N271" i="1"/>
  <c r="N272" i="1"/>
  <c r="N273" i="1"/>
  <c r="N274" i="1"/>
  <c r="N275" i="1"/>
  <c r="N276" i="1"/>
  <c r="N277" i="1"/>
  <c r="N278" i="1"/>
  <c r="N279" i="1"/>
  <c r="S269" i="1"/>
  <c r="N264" i="1"/>
  <c r="N265" i="1"/>
  <c r="N266" i="1"/>
  <c r="N267" i="1"/>
  <c r="N268" i="1"/>
  <c r="S263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S212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S189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S174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S160" i="1"/>
  <c r="N150" i="1"/>
  <c r="N151" i="1"/>
  <c r="N152" i="1"/>
  <c r="N153" i="1"/>
  <c r="N154" i="1"/>
  <c r="N155" i="1"/>
  <c r="N156" i="1"/>
  <c r="S149" i="1"/>
  <c r="N145" i="1"/>
  <c r="N146" i="1"/>
  <c r="N147" i="1"/>
  <c r="N148" i="1"/>
  <c r="S144" i="1"/>
  <c r="N139" i="1"/>
  <c r="N140" i="1"/>
  <c r="N141" i="1"/>
  <c r="N142" i="1"/>
  <c r="N143" i="1"/>
  <c r="S138" i="1"/>
  <c r="N133" i="1"/>
  <c r="N134" i="1"/>
  <c r="N135" i="1"/>
  <c r="N136" i="1"/>
  <c r="N137" i="1"/>
  <c r="S132" i="1"/>
  <c r="N127" i="1"/>
  <c r="N128" i="1"/>
  <c r="N129" i="1"/>
  <c r="N130" i="1"/>
  <c r="N131" i="1"/>
  <c r="S126" i="1"/>
  <c r="N121" i="1"/>
  <c r="N122" i="1"/>
  <c r="N123" i="1"/>
  <c r="N124" i="1"/>
  <c r="N125" i="1"/>
  <c r="S120" i="1"/>
  <c r="N115" i="1"/>
  <c r="N116" i="1"/>
  <c r="N117" i="1"/>
  <c r="N118" i="1"/>
  <c r="N119" i="1"/>
  <c r="S114" i="1"/>
  <c r="N109" i="1"/>
  <c r="N110" i="1"/>
  <c r="N111" i="1"/>
  <c r="N112" i="1"/>
  <c r="N113" i="1"/>
  <c r="S108" i="1"/>
  <c r="N103" i="1"/>
  <c r="N104" i="1"/>
  <c r="N105" i="1"/>
  <c r="N106" i="1"/>
  <c r="N107" i="1"/>
  <c r="S102" i="1"/>
  <c r="N94" i="1"/>
  <c r="N95" i="1"/>
  <c r="N96" i="1"/>
  <c r="N97" i="1"/>
  <c r="N98" i="1"/>
  <c r="N99" i="1"/>
  <c r="S93" i="1"/>
  <c r="N87" i="1"/>
  <c r="N88" i="1"/>
  <c r="N89" i="1"/>
  <c r="N90" i="1"/>
  <c r="N91" i="1"/>
  <c r="N92" i="1"/>
  <c r="S86" i="1"/>
  <c r="N81" i="1"/>
  <c r="N82" i="1"/>
  <c r="N83" i="1"/>
  <c r="N84" i="1"/>
  <c r="N85" i="1"/>
  <c r="S80" i="1"/>
  <c r="N74" i="1"/>
  <c r="N75" i="1"/>
  <c r="N76" i="1"/>
  <c r="N77" i="1"/>
  <c r="N78" i="1"/>
  <c r="N79" i="1"/>
  <c r="S73" i="1"/>
  <c r="N66" i="1"/>
  <c r="N67" i="1"/>
  <c r="N68" i="1"/>
  <c r="N69" i="1"/>
  <c r="N70" i="1"/>
  <c r="S65" i="1"/>
  <c r="N60" i="1"/>
  <c r="N61" i="1"/>
  <c r="N62" i="1"/>
  <c r="N63" i="1"/>
  <c r="N64" i="1"/>
  <c r="S59" i="1"/>
  <c r="N52" i="1"/>
  <c r="N53" i="1"/>
  <c r="N54" i="1"/>
  <c r="N55" i="1"/>
  <c r="N56" i="1"/>
  <c r="N57" i="1"/>
  <c r="N58" i="1"/>
  <c r="S51" i="1"/>
  <c r="N36" i="1"/>
  <c r="N37" i="1"/>
  <c r="N38" i="1"/>
  <c r="N39" i="1"/>
  <c r="N40" i="1"/>
  <c r="S35" i="1"/>
  <c r="N30" i="1"/>
  <c r="N31" i="1"/>
  <c r="N32" i="1"/>
  <c r="N33" i="1"/>
  <c r="N34" i="1"/>
  <c r="S29" i="1"/>
  <c r="N24" i="1"/>
  <c r="N25" i="1"/>
  <c r="N26" i="1"/>
  <c r="N27" i="1"/>
  <c r="N28" i="1"/>
  <c r="S23" i="1"/>
  <c r="N18" i="1"/>
  <c r="N19" i="1"/>
  <c r="N20" i="1"/>
  <c r="N21" i="1"/>
  <c r="S17" i="1"/>
  <c r="N12" i="1"/>
  <c r="N13" i="1"/>
  <c r="N14" i="1"/>
  <c r="N15" i="1"/>
  <c r="N16" i="1"/>
  <c r="S11" i="1"/>
  <c r="N7" i="1"/>
  <c r="N8" i="1"/>
  <c r="N9" i="1"/>
  <c r="N10" i="1"/>
  <c r="S6" i="1"/>
  <c r="M474" i="1"/>
  <c r="M475" i="1"/>
  <c r="M476" i="1"/>
  <c r="M477" i="1"/>
  <c r="M478" i="1"/>
  <c r="V473" i="1"/>
  <c r="M435" i="1"/>
  <c r="M436" i="1"/>
  <c r="M437" i="1"/>
  <c r="M438" i="1"/>
  <c r="M439" i="1"/>
  <c r="V434" i="1"/>
  <c r="M428" i="1"/>
  <c r="M429" i="1"/>
  <c r="M430" i="1"/>
  <c r="M431" i="1"/>
  <c r="M432" i="1"/>
  <c r="V427" i="1"/>
  <c r="M421" i="1"/>
  <c r="M422" i="1"/>
  <c r="M423" i="1"/>
  <c r="M424" i="1"/>
  <c r="M425" i="1"/>
  <c r="M426" i="1"/>
  <c r="V420" i="1"/>
  <c r="M411" i="1"/>
  <c r="M412" i="1"/>
  <c r="M413" i="1"/>
  <c r="M414" i="1"/>
  <c r="M415" i="1"/>
  <c r="M416" i="1"/>
  <c r="M417" i="1"/>
  <c r="M418" i="1"/>
  <c r="M419" i="1"/>
  <c r="V410" i="1"/>
  <c r="V409" i="1"/>
  <c r="M402" i="1"/>
  <c r="M403" i="1"/>
  <c r="M404" i="1"/>
  <c r="M405" i="1"/>
  <c r="M406" i="1"/>
  <c r="V401" i="1"/>
  <c r="M396" i="1"/>
  <c r="M397" i="1"/>
  <c r="M398" i="1"/>
  <c r="M399" i="1"/>
  <c r="M400" i="1"/>
  <c r="V395" i="1"/>
  <c r="M390" i="1"/>
  <c r="M391" i="1"/>
  <c r="M392" i="1"/>
  <c r="M393" i="1"/>
  <c r="M394" i="1"/>
  <c r="V389" i="1"/>
  <c r="M384" i="1"/>
  <c r="M385" i="1"/>
  <c r="M386" i="1"/>
  <c r="M387" i="1"/>
  <c r="M388" i="1"/>
  <c r="V383" i="1"/>
  <c r="M378" i="1"/>
  <c r="M379" i="1"/>
  <c r="M380" i="1"/>
  <c r="M381" i="1"/>
  <c r="M382" i="1"/>
  <c r="V377" i="1"/>
  <c r="M372" i="1"/>
  <c r="M373" i="1"/>
  <c r="M374" i="1"/>
  <c r="M375" i="1"/>
  <c r="M376" i="1"/>
  <c r="V371" i="1"/>
  <c r="M358" i="1"/>
  <c r="M359" i="1"/>
  <c r="M360" i="1"/>
  <c r="V357" i="1"/>
  <c r="M350" i="1"/>
  <c r="M351" i="1"/>
  <c r="M352" i="1"/>
  <c r="M353" i="1"/>
  <c r="M354" i="1"/>
  <c r="M355" i="1"/>
  <c r="V349" i="1"/>
  <c r="M338" i="1"/>
  <c r="M336" i="1"/>
  <c r="M339" i="1"/>
  <c r="M333" i="1"/>
  <c r="M337" i="1"/>
  <c r="M343" i="1"/>
  <c r="M334" i="1"/>
  <c r="M332" i="1"/>
  <c r="M341" i="1"/>
  <c r="M342" i="1"/>
  <c r="M335" i="1"/>
  <c r="M340" i="1"/>
  <c r="V331" i="1"/>
  <c r="M321" i="1"/>
  <c r="M322" i="1"/>
  <c r="M323" i="1"/>
  <c r="M324" i="1"/>
  <c r="M325" i="1"/>
  <c r="M326" i="1"/>
  <c r="M327" i="1"/>
  <c r="M328" i="1"/>
  <c r="V320" i="1"/>
  <c r="M314" i="1"/>
  <c r="M315" i="1"/>
  <c r="M316" i="1"/>
  <c r="M317" i="1"/>
  <c r="V313" i="1"/>
  <c r="M309" i="1"/>
  <c r="M310" i="1"/>
  <c r="M311" i="1"/>
  <c r="M312" i="1"/>
  <c r="V308" i="1"/>
  <c r="M303" i="1"/>
  <c r="M304" i="1"/>
  <c r="M305" i="1"/>
  <c r="M306" i="1"/>
  <c r="M307" i="1"/>
  <c r="V302" i="1"/>
  <c r="M291" i="1"/>
  <c r="M292" i="1"/>
  <c r="M293" i="1"/>
  <c r="M294" i="1"/>
  <c r="M295" i="1"/>
  <c r="M296" i="1"/>
  <c r="M297" i="1"/>
  <c r="M298" i="1"/>
  <c r="M299" i="1"/>
  <c r="M300" i="1"/>
  <c r="V290" i="1"/>
  <c r="M281" i="1"/>
  <c r="M282" i="1"/>
  <c r="M283" i="1"/>
  <c r="M284" i="1"/>
  <c r="M285" i="1"/>
  <c r="M286" i="1"/>
  <c r="M287" i="1"/>
  <c r="M288" i="1"/>
  <c r="M289" i="1"/>
  <c r="V280" i="1"/>
  <c r="M270" i="1"/>
  <c r="M271" i="1"/>
  <c r="M272" i="1"/>
  <c r="M273" i="1"/>
  <c r="M274" i="1"/>
  <c r="M275" i="1"/>
  <c r="M276" i="1"/>
  <c r="M277" i="1"/>
  <c r="M278" i="1"/>
  <c r="M279" i="1"/>
  <c r="V269" i="1"/>
  <c r="M264" i="1"/>
  <c r="M265" i="1"/>
  <c r="M266" i="1"/>
  <c r="M267" i="1"/>
  <c r="M268" i="1"/>
  <c r="V263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V212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V189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V174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V160" i="1"/>
  <c r="M150" i="1"/>
  <c r="M151" i="1"/>
  <c r="M152" i="1"/>
  <c r="M153" i="1"/>
  <c r="M154" i="1"/>
  <c r="M155" i="1"/>
  <c r="M156" i="1"/>
  <c r="V149" i="1"/>
  <c r="M145" i="1"/>
  <c r="M146" i="1"/>
  <c r="M147" i="1"/>
  <c r="M148" i="1"/>
  <c r="V144" i="1"/>
  <c r="M139" i="1"/>
  <c r="M140" i="1"/>
  <c r="M141" i="1"/>
  <c r="M142" i="1"/>
  <c r="M143" i="1"/>
  <c r="V138" i="1"/>
  <c r="M133" i="1"/>
  <c r="M134" i="1"/>
  <c r="M135" i="1"/>
  <c r="M136" i="1"/>
  <c r="M137" i="1"/>
  <c r="V132" i="1"/>
  <c r="M127" i="1"/>
  <c r="M128" i="1"/>
  <c r="M129" i="1"/>
  <c r="M130" i="1"/>
  <c r="M131" i="1"/>
  <c r="V126" i="1"/>
  <c r="M121" i="1"/>
  <c r="M122" i="1"/>
  <c r="M123" i="1"/>
  <c r="M124" i="1"/>
  <c r="M125" i="1"/>
  <c r="V120" i="1"/>
  <c r="M115" i="1"/>
  <c r="M116" i="1"/>
  <c r="M117" i="1"/>
  <c r="M118" i="1"/>
  <c r="M119" i="1"/>
  <c r="V114" i="1"/>
  <c r="M109" i="1"/>
  <c r="M110" i="1"/>
  <c r="M111" i="1"/>
  <c r="M112" i="1"/>
  <c r="M113" i="1"/>
  <c r="V108" i="1"/>
  <c r="M103" i="1"/>
  <c r="M104" i="1"/>
  <c r="M105" i="1"/>
  <c r="M106" i="1"/>
  <c r="M107" i="1"/>
  <c r="V102" i="1"/>
  <c r="M94" i="1"/>
  <c r="M95" i="1"/>
  <c r="M96" i="1"/>
  <c r="M97" i="1"/>
  <c r="M98" i="1"/>
  <c r="M99" i="1"/>
  <c r="V93" i="1"/>
  <c r="M87" i="1"/>
  <c r="M88" i="1"/>
  <c r="M89" i="1"/>
  <c r="M90" i="1"/>
  <c r="M91" i="1"/>
  <c r="M92" i="1"/>
  <c r="V86" i="1"/>
  <c r="M81" i="1"/>
  <c r="M82" i="1"/>
  <c r="M83" i="1"/>
  <c r="M84" i="1"/>
  <c r="M85" i="1"/>
  <c r="V80" i="1"/>
  <c r="M74" i="1"/>
  <c r="M75" i="1"/>
  <c r="M76" i="1"/>
  <c r="M77" i="1"/>
  <c r="M78" i="1"/>
  <c r="M79" i="1"/>
  <c r="V73" i="1"/>
  <c r="M66" i="1"/>
  <c r="M67" i="1"/>
  <c r="M68" i="1"/>
  <c r="M69" i="1"/>
  <c r="M70" i="1"/>
  <c r="V65" i="1"/>
  <c r="M60" i="1"/>
  <c r="M61" i="1"/>
  <c r="M62" i="1"/>
  <c r="M63" i="1"/>
  <c r="M64" i="1"/>
  <c r="V59" i="1"/>
  <c r="M52" i="1"/>
  <c r="M53" i="1"/>
  <c r="M54" i="1"/>
  <c r="M55" i="1"/>
  <c r="M56" i="1"/>
  <c r="M57" i="1"/>
  <c r="M58" i="1"/>
  <c r="V51" i="1"/>
  <c r="M36" i="1"/>
  <c r="M37" i="1"/>
  <c r="M38" i="1"/>
  <c r="M39" i="1"/>
  <c r="M40" i="1"/>
  <c r="V35" i="1"/>
  <c r="M30" i="1"/>
  <c r="M31" i="1"/>
  <c r="M32" i="1"/>
  <c r="M33" i="1"/>
  <c r="M34" i="1"/>
  <c r="V29" i="1"/>
  <c r="M24" i="1"/>
  <c r="M25" i="1"/>
  <c r="M26" i="1"/>
  <c r="M27" i="1"/>
  <c r="M28" i="1"/>
  <c r="V23" i="1"/>
  <c r="M18" i="1"/>
  <c r="M19" i="1"/>
  <c r="M20" i="1"/>
  <c r="M21" i="1"/>
  <c r="V17" i="1"/>
  <c r="M12" i="1"/>
  <c r="M13" i="1"/>
  <c r="M14" i="1"/>
  <c r="M15" i="1"/>
  <c r="M16" i="1"/>
  <c r="V11" i="1"/>
  <c r="M7" i="1"/>
  <c r="M8" i="1"/>
  <c r="M9" i="1"/>
  <c r="M10" i="1"/>
  <c r="V6" i="1"/>
  <c r="R6" i="1"/>
  <c r="N363" i="1"/>
  <c r="O363" i="1"/>
  <c r="N365" i="1"/>
  <c r="O365" i="1"/>
  <c r="N367" i="1"/>
  <c r="O367" i="1"/>
  <c r="N369" i="1"/>
  <c r="O369" i="1"/>
  <c r="U409" i="1"/>
  <c r="T409" i="1"/>
  <c r="R409" i="1"/>
  <c r="Q409" i="1"/>
  <c r="P409" i="1"/>
  <c r="U420" i="1"/>
  <c r="T420" i="1"/>
  <c r="R420" i="1"/>
  <c r="Q420" i="1"/>
  <c r="P420" i="1"/>
  <c r="U410" i="1"/>
  <c r="T410" i="1"/>
  <c r="R410" i="1"/>
  <c r="Q410" i="1"/>
  <c r="P410" i="1"/>
  <c r="U473" i="1"/>
  <c r="T473" i="1"/>
  <c r="R473" i="1"/>
  <c r="Q473" i="1"/>
  <c r="P473" i="1"/>
  <c r="U434" i="1"/>
  <c r="T434" i="1"/>
  <c r="R434" i="1"/>
  <c r="Q434" i="1"/>
  <c r="P434" i="1"/>
  <c r="U427" i="1"/>
  <c r="T427" i="1"/>
  <c r="R427" i="1"/>
  <c r="Q427" i="1"/>
  <c r="P427" i="1"/>
  <c r="Q93" i="1"/>
  <c r="P73" i="1"/>
  <c r="Y93" i="1"/>
  <c r="P93" i="1"/>
  <c r="X93" i="1"/>
  <c r="Q86" i="1"/>
  <c r="Y86" i="1"/>
  <c r="P86" i="1"/>
  <c r="X86" i="1"/>
  <c r="Q80" i="1"/>
  <c r="Y80" i="1"/>
  <c r="P80" i="1"/>
  <c r="X80" i="1"/>
  <c r="Q73" i="1"/>
  <c r="Y73" i="1"/>
  <c r="X73" i="1"/>
  <c r="Q35" i="1"/>
  <c r="P23" i="1"/>
  <c r="Y35" i="1"/>
  <c r="P35" i="1"/>
  <c r="X35" i="1"/>
  <c r="Q29" i="1"/>
  <c r="Y29" i="1"/>
  <c r="P29" i="1"/>
  <c r="X29" i="1"/>
  <c r="Q23" i="1"/>
  <c r="Y23" i="1"/>
  <c r="X23" i="1"/>
  <c r="Q17" i="1"/>
  <c r="D8" i="1"/>
  <c r="P6" i="1"/>
  <c r="Y17" i="1"/>
  <c r="P17" i="1"/>
  <c r="X17" i="1"/>
  <c r="Q11" i="1"/>
  <c r="Y11" i="1"/>
  <c r="P11" i="1"/>
  <c r="X11" i="1"/>
  <c r="Q6" i="1"/>
  <c r="Y6" i="1"/>
  <c r="X6" i="1"/>
  <c r="U138" i="1"/>
  <c r="T138" i="1"/>
  <c r="R138" i="1"/>
  <c r="Q138" i="1"/>
  <c r="P138" i="1"/>
  <c r="U144" i="1"/>
  <c r="T144" i="1"/>
  <c r="R144" i="1"/>
  <c r="Q144" i="1"/>
  <c r="P144" i="1"/>
  <c r="U149" i="1"/>
  <c r="T149" i="1"/>
  <c r="R149" i="1"/>
  <c r="Q149" i="1"/>
  <c r="P149" i="1"/>
  <c r="U120" i="1"/>
  <c r="T120" i="1"/>
  <c r="R120" i="1"/>
  <c r="Q120" i="1"/>
  <c r="P120" i="1"/>
  <c r="U126" i="1"/>
  <c r="T126" i="1"/>
  <c r="R126" i="1"/>
  <c r="Q126" i="1"/>
  <c r="P126" i="1"/>
  <c r="U132" i="1"/>
  <c r="T132" i="1"/>
  <c r="R132" i="1"/>
  <c r="Q132" i="1"/>
  <c r="P132" i="1"/>
  <c r="U102" i="1"/>
  <c r="T102" i="1"/>
  <c r="R102" i="1"/>
  <c r="Q102" i="1"/>
  <c r="P102" i="1"/>
  <c r="U108" i="1"/>
  <c r="T108" i="1"/>
  <c r="R108" i="1"/>
  <c r="Q108" i="1"/>
  <c r="P108" i="1"/>
  <c r="U114" i="1"/>
  <c r="T114" i="1"/>
  <c r="R114" i="1"/>
  <c r="Q114" i="1"/>
  <c r="P114" i="1"/>
  <c r="M369" i="1"/>
  <c r="M367" i="1"/>
  <c r="M365" i="1"/>
  <c r="M363" i="1"/>
  <c r="T17" i="1"/>
  <c r="P357" i="1"/>
  <c r="P383" i="1"/>
  <c r="U59" i="1"/>
  <c r="T59" i="1"/>
  <c r="U6" i="1"/>
  <c r="U11" i="1"/>
  <c r="U17" i="1"/>
  <c r="R17" i="1"/>
  <c r="R160" i="1"/>
  <c r="R401" i="1"/>
  <c r="R395" i="1"/>
  <c r="T389" i="1"/>
  <c r="R389" i="1"/>
  <c r="R383" i="1"/>
  <c r="R377" i="1"/>
  <c r="R371" i="1"/>
  <c r="R357" i="1"/>
  <c r="R349" i="1"/>
  <c r="R331" i="1"/>
  <c r="R320" i="1"/>
  <c r="R51" i="1"/>
  <c r="R59" i="1"/>
  <c r="R65" i="1"/>
  <c r="R23" i="1"/>
  <c r="R29" i="1"/>
  <c r="R35" i="1"/>
  <c r="T6" i="1"/>
  <c r="T11" i="1"/>
  <c r="R11" i="1"/>
  <c r="R73" i="1"/>
  <c r="R93" i="1"/>
  <c r="R80" i="1"/>
  <c r="R86" i="1"/>
  <c r="R263" i="1"/>
  <c r="R308" i="1"/>
  <c r="R302" i="1"/>
  <c r="R313" i="1"/>
  <c r="R290" i="1"/>
  <c r="R280" i="1"/>
  <c r="R269" i="1"/>
  <c r="R174" i="1"/>
  <c r="R212" i="1"/>
  <c r="R189" i="1"/>
  <c r="Q313" i="1"/>
  <c r="U313" i="1"/>
  <c r="P313" i="1"/>
  <c r="T313" i="1"/>
  <c r="Q308" i="1"/>
  <c r="U308" i="1"/>
  <c r="P308" i="1"/>
  <c r="T308" i="1"/>
  <c r="Q302" i="1"/>
  <c r="U302" i="1"/>
  <c r="P302" i="1"/>
  <c r="T302" i="1"/>
  <c r="Q290" i="1"/>
  <c r="U290" i="1"/>
  <c r="P290" i="1"/>
  <c r="T290" i="1"/>
  <c r="Q280" i="1"/>
  <c r="U280" i="1"/>
  <c r="P280" i="1"/>
  <c r="T280" i="1"/>
  <c r="Q269" i="1"/>
  <c r="U269" i="1"/>
  <c r="P269" i="1"/>
  <c r="T269" i="1"/>
  <c r="Q263" i="1"/>
  <c r="U263" i="1"/>
  <c r="P263" i="1"/>
  <c r="T263" i="1"/>
  <c r="U80" i="1"/>
  <c r="T80" i="1"/>
  <c r="U73" i="1"/>
  <c r="T73" i="1"/>
  <c r="U93" i="1"/>
  <c r="T93" i="1"/>
  <c r="T86" i="1"/>
  <c r="Q331" i="1"/>
  <c r="U331" i="1"/>
  <c r="P331" i="1"/>
  <c r="T331" i="1"/>
  <c r="Q357" i="1"/>
  <c r="U357" i="1"/>
  <c r="T357" i="1"/>
  <c r="Q377" i="1"/>
  <c r="U377" i="1"/>
  <c r="P377" i="1"/>
  <c r="T377" i="1"/>
  <c r="Q371" i="1"/>
  <c r="U371" i="1"/>
  <c r="P371" i="1"/>
  <c r="T371" i="1"/>
  <c r="Q401" i="1"/>
  <c r="U401" i="1"/>
  <c r="P401" i="1"/>
  <c r="T401" i="1"/>
  <c r="Q395" i="1"/>
  <c r="U395" i="1"/>
  <c r="P395" i="1"/>
  <c r="T395" i="1"/>
  <c r="Q389" i="1"/>
  <c r="U389" i="1"/>
  <c r="P389" i="1"/>
  <c r="Q383" i="1"/>
  <c r="U383" i="1"/>
  <c r="T383" i="1"/>
  <c r="P349" i="1"/>
  <c r="Q349" i="1"/>
  <c r="U349" i="1"/>
  <c r="T349" i="1"/>
  <c r="D328" i="1"/>
  <c r="D327" i="1"/>
  <c r="D326" i="1"/>
  <c r="D325" i="1"/>
  <c r="D324" i="1"/>
  <c r="D323" i="1"/>
  <c r="D322" i="1"/>
  <c r="D321" i="1"/>
  <c r="Q320" i="1"/>
  <c r="U320" i="1"/>
  <c r="P320" i="1"/>
  <c r="T320" i="1"/>
  <c r="U65" i="1"/>
  <c r="T65" i="1"/>
  <c r="U51" i="1"/>
  <c r="T51" i="1"/>
  <c r="U23" i="1"/>
  <c r="T23" i="1"/>
  <c r="U29" i="1"/>
  <c r="T29" i="1"/>
  <c r="U35" i="1"/>
  <c r="T35" i="1"/>
  <c r="U86" i="1"/>
  <c r="Q174" i="1"/>
  <c r="U174" i="1"/>
  <c r="P174" i="1"/>
  <c r="T174" i="1"/>
  <c r="Q212" i="1"/>
  <c r="U212" i="1"/>
  <c r="P212" i="1"/>
  <c r="T212" i="1"/>
  <c r="Q189" i="1"/>
  <c r="U189" i="1"/>
  <c r="P189" i="1"/>
  <c r="T189" i="1"/>
  <c r="P160" i="1"/>
  <c r="Q160" i="1"/>
  <c r="U160" i="1"/>
  <c r="T160" i="1"/>
</calcChain>
</file>

<file path=xl/sharedStrings.xml><?xml version="1.0" encoding="utf-8"?>
<sst xmlns="http://schemas.openxmlformats.org/spreadsheetml/2006/main" count="179" uniqueCount="152">
  <si>
    <t>Vial</t>
  </si>
  <si>
    <t>Direct (1.2m)</t>
  </si>
  <si>
    <t>Direct (3.0m)</t>
  </si>
  <si>
    <t>Plunge</t>
  </si>
  <si>
    <t>Fig. 3b</t>
  </si>
  <si>
    <t>Fig. 5a</t>
  </si>
  <si>
    <t>Fig. 5b</t>
  </si>
  <si>
    <t>Fig. 4 &amp; Table 1</t>
  </si>
  <si>
    <t>Fig. 3a</t>
  </si>
  <si>
    <t>Thermolysin</t>
  </si>
  <si>
    <t>Lysozyme</t>
  </si>
  <si>
    <t xml:space="preserve"> </t>
  </si>
  <si>
    <t>Annealing</t>
  </si>
  <si>
    <t>Before</t>
  </si>
  <si>
    <t>After</t>
  </si>
  <si>
    <t>.8M Tartrate, no cryoprotectant</t>
  </si>
  <si>
    <t>35% CH3OH, .64M tartrate</t>
  </si>
  <si>
    <t>.8M Tartrate, 10% EG soak/ 10% EG equilibration</t>
  </si>
  <si>
    <t>.8M Tartrate, 10% EG soak/ 30% EG equilibration</t>
  </si>
  <si>
    <t>Blotting with ambient humidity (26%)</t>
  </si>
  <si>
    <t>Volume</t>
  </si>
  <si>
    <t>e1</t>
  </si>
  <si>
    <t>e2</t>
  </si>
  <si>
    <t>e3</t>
  </si>
  <si>
    <t>&lt;e&gt;</t>
  </si>
  <si>
    <t>4.5.1</t>
  </si>
  <si>
    <t>4.5.2 &amp; Fig. 6</t>
  </si>
  <si>
    <t>4.5.4</t>
  </si>
  <si>
    <t>3.2.1 Plunge cooling enhancements</t>
  </si>
  <si>
    <t>Relative Humidiy</t>
  </si>
  <si>
    <t>Nitrogen Flow Rate (L/min)</t>
  </si>
  <si>
    <t>Soak Time (min)</t>
  </si>
  <si>
    <t>0 m (~0 sec)</t>
  </si>
  <si>
    <t>1.2 m (~2 sec)</t>
  </si>
  <si>
    <t>3 m ( ~4 sec)</t>
  </si>
  <si>
    <t>5 m (~5 sec)</t>
  </si>
  <si>
    <t>&lt;Volume&gt;</t>
  </si>
  <si>
    <t>a</t>
  </si>
  <si>
    <t>b</t>
  </si>
  <si>
    <t>c</t>
  </si>
  <si>
    <t>Diffraction Limit</t>
  </si>
  <si>
    <t>1.2 m (~2.5 sec)</t>
  </si>
  <si>
    <t>3 m (~4.5 sec)</t>
  </si>
  <si>
    <t>Crystal Size (µm)</t>
  </si>
  <si>
    <t>sigma ((a+b)/2</t>
  </si>
  <si>
    <t>sigma ( c)</t>
  </si>
  <si>
    <t>sigma (volume)</t>
  </si>
  <si>
    <t>Raw data</t>
  </si>
  <si>
    <t>Protein</t>
  </si>
  <si>
    <t>25-28</t>
  </si>
  <si>
    <t>9</t>
  </si>
  <si>
    <t>46</t>
  </si>
  <si>
    <t>0.1/parallel</t>
  </si>
  <si>
    <t>0.1/perp</t>
  </si>
  <si>
    <t>27</t>
  </si>
  <si>
    <t>10</t>
  </si>
  <si>
    <t>44-49</t>
  </si>
  <si>
    <t>0.05/parallel</t>
  </si>
  <si>
    <t>Mounting method</t>
  </si>
  <si>
    <t>Direct-to-oil transfer</t>
  </si>
  <si>
    <t>Cold room</t>
  </si>
  <si>
    <t>Air Path (Transfer Time)</t>
  </si>
  <si>
    <t xml:space="preserve">Thaumatin  (EG) </t>
  </si>
  <si>
    <t xml:space="preserve">Thaumatin  (TMAO) </t>
  </si>
  <si>
    <t>1.2 m (~1.7 sec)</t>
  </si>
  <si>
    <t>3.0 m (~3.7 sec)</t>
  </si>
  <si>
    <t>0.25 m (~ 0.5 sec)</t>
  </si>
  <si>
    <t>&lt;(a+b)/2&gt;</t>
  </si>
  <si>
    <t>&lt;Vol&gt;</t>
  </si>
  <si>
    <t>Normalized Volume</t>
  </si>
  <si>
    <t>Loop size/ Orientation</t>
  </si>
  <si>
    <t>Comments1</t>
  </si>
  <si>
    <t>Comments2</t>
  </si>
  <si>
    <t>Paper Reference</t>
  </si>
  <si>
    <t>&lt;c&gt;</t>
  </si>
  <si>
    <t xml:space="preserve">Vapor Equilibration </t>
  </si>
  <si>
    <t>4.5 Added benefits</t>
  </si>
  <si>
    <t>Set 1</t>
  </si>
  <si>
    <t>Set 2</t>
  </si>
  <si>
    <t>Set 3</t>
  </si>
  <si>
    <t>Vial Mounting Fine Tuning</t>
  </si>
  <si>
    <t>Experimenter</t>
  </si>
  <si>
    <t>|a-b|</t>
  </si>
  <si>
    <t>Derived Data &amp; Averages</t>
  </si>
  <si>
    <t>(a+b)/2</t>
  </si>
  <si>
    <t>&lt;&lt;e&gt;&gt;</t>
  </si>
  <si>
    <t>&lt;|a-b|&gt;</t>
  </si>
  <si>
    <t>Room Temp Control</t>
  </si>
  <si>
    <t>MicroRT tubes</t>
  </si>
  <si>
    <t>clay seal; vial held in humid path with clay</t>
  </si>
  <si>
    <t>cold hands; o-ring &amp; grease; vial held in humid path with clay</t>
  </si>
  <si>
    <t>cold hands; o-ring &amp; grease;adaptor &amp; wooden tools; vial held in humid path with adaptor</t>
  </si>
  <si>
    <t>chilled hands; o-ring &amp; grease; vial held in humid path with clay</t>
  </si>
  <si>
    <t>warm hands; o-ring &amp; grease; vial held in humid path with clay</t>
  </si>
  <si>
    <t>chilled hands;clay seal; insulated vial; vial held in humid path with clay</t>
  </si>
  <si>
    <t>warm hands;clay seal; insulated vial; vial held in humid path with clay</t>
  </si>
  <si>
    <t>warm hands; clay seal; insulated vial; minimize contact;vial held in humid path with clay</t>
  </si>
  <si>
    <t>Condition (all 2 minute equilibrations)</t>
  </si>
  <si>
    <t>Soak</t>
  </si>
  <si>
    <t>cryo only</t>
  </si>
  <si>
    <t>cryo + KCl</t>
  </si>
  <si>
    <t>cryo + NaCl</t>
  </si>
  <si>
    <t>Vial mounted/demounted</t>
  </si>
  <si>
    <t>Vial mounted/direct demounted</t>
  </si>
  <si>
    <t>Multiplicity</t>
  </si>
  <si>
    <t>Completeness</t>
  </si>
  <si>
    <t>I/sigma</t>
  </si>
  <si>
    <t>Rmeas</t>
  </si>
  <si>
    <t>Map Height at Cl-</t>
  </si>
  <si>
    <t>Map height at C-term</t>
  </si>
  <si>
    <t>14/9</t>
  </si>
  <si>
    <t>6.0 (4.6)</t>
  </si>
  <si>
    <t>99.3 (100.0)</t>
  </si>
  <si>
    <t>37.5 (16.4)</t>
  </si>
  <si>
    <t>6.1 (4.8)</t>
  </si>
  <si>
    <t>37.1 (17.0)</t>
  </si>
  <si>
    <t>3.6 (9.2)</t>
  </si>
  <si>
    <t>3.6 (8.7)</t>
  </si>
  <si>
    <t>5.2 (4.2)</t>
  </si>
  <si>
    <t>98.5 (92.7)</t>
  </si>
  <si>
    <t>31.5 (13.6)</t>
  </si>
  <si>
    <t>4.0 (10.3)</t>
  </si>
  <si>
    <t>5.6 (4.2)</t>
  </si>
  <si>
    <t>99.8 (100.0)</t>
  </si>
  <si>
    <t>30.1 (14.1)</t>
  </si>
  <si>
    <t>4.7 (9.1)</t>
  </si>
  <si>
    <t>99.3 (97.3)</t>
  </si>
  <si>
    <t>Map height at secondary tartrate</t>
  </si>
  <si>
    <t>6/5</t>
  </si>
  <si>
    <t>7/4</t>
  </si>
  <si>
    <t>6/6</t>
  </si>
  <si>
    <t>17/5</t>
  </si>
  <si>
    <t>8/6</t>
  </si>
  <si>
    <t>4/5</t>
  </si>
  <si>
    <t>Map height at background shifting peaks</t>
  </si>
  <si>
    <t>da</t>
  </si>
  <si>
    <t>dc</t>
  </si>
  <si>
    <t>-0.055/0.227</t>
  </si>
  <si>
    <t>0.010/0.494</t>
  </si>
  <si>
    <t>-0.076/0.206</t>
  </si>
  <si>
    <t>-0.054/0.440</t>
  </si>
  <si>
    <t>Mounting Method</t>
  </si>
  <si>
    <t>Vial mounted thermolysin</t>
  </si>
  <si>
    <t>7/3</t>
  </si>
  <si>
    <t>5min soak/5 min equil</t>
  </si>
  <si>
    <t>3x20 min soak/20-60 min equil</t>
  </si>
  <si>
    <t>Set 4</t>
  </si>
  <si>
    <t>Supplementary Table S1</t>
  </si>
  <si>
    <t>Blotting with vial and humid flow80%/24% RH</t>
  </si>
  <si>
    <t>Plunge after 2.5 m walk</t>
  </si>
  <si>
    <t>3.5 M TMAO; 5 min soak; RH ~35-40%</t>
  </si>
  <si>
    <t>Thaumatin/TMAO size series not plotted in Fig.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</si>
</sst>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"/>
    <numFmt numFmtId="168" formatCode="0.0000"/>
  </numFmts>
  <fonts count="3" x14ac:knownFonts="1">
    <font>
      <sz val="10"/>
      <name val="Arial"/>
    </font>
    <font>
      <sz val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1" fontId="0" fillId="0" borderId="0" xfId="0" applyNumberFormat="1" applyAlignment="1"/>
    <xf numFmtId="2" fontId="0" fillId="0" borderId="0" xfId="0" applyNumberFormat="1" applyAlignment="1"/>
    <xf numFmtId="165" fontId="0" fillId="0" borderId="0" xfId="0" applyNumberFormat="1" applyAlignment="1"/>
    <xf numFmtId="164" fontId="0" fillId="0" borderId="0" xfId="0" applyNumberFormat="1" applyAlignment="1"/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quotePrefix="1" applyNumberFormat="1" applyAlignment="1">
      <alignment wrapText="1"/>
    </xf>
    <xf numFmtId="1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" fontId="0" fillId="0" borderId="0" xfId="0" applyNumberFormat="1" applyAlignment="1">
      <alignment horizontal="center" vertical="center" wrapText="1"/>
    </xf>
    <xf numFmtId="168" fontId="0" fillId="0" borderId="0" xfId="0" applyNumberFormat="1"/>
    <xf numFmtId="168" fontId="0" fillId="0" borderId="0" xfId="0" applyNumberFormat="1" applyAlignment="1">
      <alignment horizontal="center" vertical="center" wrapText="1"/>
    </xf>
    <xf numFmtId="168" fontId="0" fillId="0" borderId="0" xfId="0" applyNumberForma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0" fillId="0" borderId="0" xfId="0" quotePrefix="1" applyNumberFormat="1"/>
    <xf numFmtId="0" fontId="0" fillId="0" borderId="0" xfId="0" quotePrefix="1"/>
    <xf numFmtId="166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A520"/>
  <sheetViews>
    <sheetView tabSelected="1" workbookViewId="0">
      <pane xSplit="6760" ySplit="1460" activePane="bottomRight"/>
      <selection activeCell="P333" sqref="P333"/>
      <selection pane="topRight" activeCell="Q1" sqref="Q1"/>
      <selection pane="bottomLeft" activeCell="A332" sqref="A332:XFD343"/>
      <selection pane="bottomRight" activeCell="B7" sqref="B7"/>
    </sheetView>
  </sheetViews>
  <sheetFormatPr baseColWidth="10" defaultColWidth="8.83203125" defaultRowHeight="12" x14ac:dyDescent="0"/>
  <cols>
    <col min="1" max="1" width="13.33203125" style="14" customWidth="1"/>
    <col min="2" max="2" width="12.83203125" style="14" customWidth="1"/>
    <col min="3" max="3" width="25.33203125" style="14" customWidth="1"/>
    <col min="4" max="4" width="7.5" customWidth="1"/>
    <col min="5" max="5" width="6.83203125" customWidth="1"/>
    <col min="6" max="6" width="10.6640625" style="5" customWidth="1"/>
    <col min="7" max="7" width="7.33203125" customWidth="1"/>
    <col min="9" max="9" width="12.5" customWidth="1"/>
    <col min="10" max="12" width="8.83203125" customWidth="1"/>
    <col min="16" max="16" width="10.5" style="3" bestFit="1" customWidth="1"/>
    <col min="17" max="17" width="8.83203125" style="3"/>
    <col min="18" max="18" width="10.5" style="2" bestFit="1" customWidth="1"/>
    <col min="19" max="19" width="8.83203125" style="2"/>
    <col min="20" max="20" width="10.5" style="2" bestFit="1" customWidth="1"/>
    <col min="21" max="21" width="8.83203125" style="2"/>
    <col min="22" max="23" width="10.5" style="2" bestFit="1" customWidth="1"/>
    <col min="24" max="25" width="8.83203125" style="26"/>
    <col min="28" max="28" width="10.5" bestFit="1" customWidth="1"/>
  </cols>
  <sheetData>
    <row r="1" spans="1:26" ht="24">
      <c r="A1" s="14" t="s">
        <v>147</v>
      </c>
    </row>
    <row r="2" spans="1:26">
      <c r="D2" s="34" t="s">
        <v>47</v>
      </c>
      <c r="E2" s="34"/>
      <c r="F2" s="34"/>
      <c r="G2" s="34"/>
      <c r="H2" s="34"/>
      <c r="I2" s="34"/>
      <c r="J2" s="34"/>
      <c r="K2" s="34"/>
      <c r="L2" s="34"/>
      <c r="M2" s="34"/>
      <c r="N2" s="34" t="s">
        <v>83</v>
      </c>
      <c r="O2" s="36"/>
      <c r="P2" s="36"/>
      <c r="Q2" s="36"/>
      <c r="R2" s="36"/>
      <c r="S2" s="36"/>
      <c r="T2" s="36"/>
      <c r="U2" s="36"/>
      <c r="V2" s="36"/>
      <c r="W2" s="36"/>
      <c r="X2" s="26" t="s">
        <v>69</v>
      </c>
    </row>
    <row r="3" spans="1:26" s="18" customFormat="1" ht="24">
      <c r="A3" s="18" t="s">
        <v>73</v>
      </c>
      <c r="B3" s="16" t="s">
        <v>71</v>
      </c>
      <c r="C3" s="16" t="s">
        <v>72</v>
      </c>
      <c r="D3" s="17" t="s">
        <v>20</v>
      </c>
      <c r="E3" s="17" t="s">
        <v>37</v>
      </c>
      <c r="F3" s="17" t="s">
        <v>38</v>
      </c>
      <c r="G3" s="17" t="s">
        <v>39</v>
      </c>
      <c r="H3" s="18" t="s">
        <v>43</v>
      </c>
      <c r="I3" s="17" t="s">
        <v>40</v>
      </c>
      <c r="J3" s="16" t="s">
        <v>21</v>
      </c>
      <c r="K3" s="16" t="s">
        <v>22</v>
      </c>
      <c r="L3" s="16" t="s">
        <v>23</v>
      </c>
      <c r="M3" s="16" t="s">
        <v>24</v>
      </c>
      <c r="N3" s="16" t="s">
        <v>84</v>
      </c>
      <c r="O3" s="16" t="s">
        <v>82</v>
      </c>
      <c r="P3" s="25" t="s">
        <v>36</v>
      </c>
      <c r="Q3" s="25" t="s">
        <v>46</v>
      </c>
      <c r="R3" s="19" t="s">
        <v>67</v>
      </c>
      <c r="S3" s="19" t="s">
        <v>44</v>
      </c>
      <c r="T3" s="19" t="s">
        <v>74</v>
      </c>
      <c r="U3" s="19" t="s">
        <v>45</v>
      </c>
      <c r="V3" s="19" t="s">
        <v>85</v>
      </c>
      <c r="W3" s="19" t="s">
        <v>86</v>
      </c>
      <c r="X3" s="27" t="s">
        <v>68</v>
      </c>
      <c r="Y3" s="27" t="s">
        <v>46</v>
      </c>
      <c r="Z3" s="19"/>
    </row>
    <row r="4" spans="1:26" s="18" customFormat="1">
      <c r="B4" s="16"/>
      <c r="C4" s="16"/>
      <c r="D4" s="17"/>
      <c r="E4" s="17"/>
      <c r="F4" s="17"/>
      <c r="G4" s="17"/>
      <c r="I4" s="17"/>
      <c r="J4" s="16"/>
      <c r="K4" s="16"/>
      <c r="L4" s="16"/>
      <c r="M4" s="16"/>
      <c r="N4" s="16"/>
      <c r="O4" s="16"/>
      <c r="P4" s="25"/>
      <c r="Q4" s="25"/>
      <c r="R4" s="19"/>
      <c r="S4" s="19"/>
      <c r="T4" s="19"/>
      <c r="U4" s="19"/>
      <c r="V4" s="19"/>
      <c r="W4" s="19"/>
      <c r="X4" s="27"/>
      <c r="Y4" s="27"/>
      <c r="Z4"/>
    </row>
    <row r="5" spans="1:26">
      <c r="A5" s="29" t="s">
        <v>8</v>
      </c>
      <c r="B5" s="16" t="s">
        <v>48</v>
      </c>
      <c r="C5" s="16" t="s">
        <v>61</v>
      </c>
      <c r="D5" s="5"/>
      <c r="E5" s="5"/>
      <c r="G5" s="5"/>
      <c r="I5" s="8"/>
      <c r="J5" s="4"/>
      <c r="K5" s="4"/>
      <c r="L5" s="4"/>
      <c r="M5" s="4"/>
      <c r="N5" s="4"/>
      <c r="O5" s="4"/>
    </row>
    <row r="6" spans="1:26">
      <c r="B6" s="14" t="s">
        <v>10</v>
      </c>
      <c r="C6" s="14" t="s">
        <v>32</v>
      </c>
      <c r="D6" s="8"/>
      <c r="E6" s="8"/>
      <c r="F6"/>
      <c r="G6" s="8"/>
      <c r="J6" s="4"/>
      <c r="K6" s="4"/>
      <c r="L6" s="4"/>
      <c r="M6" s="4"/>
      <c r="N6" s="4"/>
      <c r="O6" s="4"/>
      <c r="P6" s="3">
        <f>AVERAGE(D7:D10)</f>
        <v>229033.75338821777</v>
      </c>
      <c r="Q6" s="3">
        <f>STDEV(D7:D10)</f>
        <v>493.15918509450728</v>
      </c>
      <c r="R6" s="2">
        <f>AVERAGE(E7:F10)</f>
        <v>78.815375000000003</v>
      </c>
      <c r="S6" s="2">
        <f>STDEV(N7:N10)</f>
        <v>7.6167988682911775E-2</v>
      </c>
      <c r="T6" s="2">
        <f>AVERAGE(G7:G10)</f>
        <v>36.870249999999999</v>
      </c>
      <c r="U6" s="2">
        <f>STDEV(G7:G10)</f>
        <v>9.7766729173756287E-3</v>
      </c>
      <c r="V6" s="2">
        <f>AVERAGE(M7:M10)</f>
        <v>0.58499999999999996</v>
      </c>
      <c r="W6" s="2">
        <f>AVERAGE(O7:O10)</f>
        <v>0.11874999999999858</v>
      </c>
      <c r="X6" s="26">
        <f>P6/$P$6</f>
        <v>1</v>
      </c>
      <c r="Y6" s="26">
        <f>Q6/$P$6</f>
        <v>2.1532161866927558E-3</v>
      </c>
    </row>
    <row r="7" spans="1:26">
      <c r="D7" s="5">
        <v>229392</v>
      </c>
      <c r="E7" s="5">
        <v>78.811000000000007</v>
      </c>
      <c r="F7" s="5">
        <v>78.930999999999997</v>
      </c>
      <c r="G7" s="5">
        <v>36.875999999999998</v>
      </c>
      <c r="H7">
        <v>120</v>
      </c>
      <c r="I7" s="8">
        <v>2</v>
      </c>
      <c r="J7" s="4">
        <v>0.53</v>
      </c>
      <c r="K7" s="4">
        <v>0.52</v>
      </c>
      <c r="L7" s="4">
        <v>0.56000000000000005</v>
      </c>
      <c r="M7" s="4">
        <f>AVERAGE(J7:L7)</f>
        <v>0.53666666666666674</v>
      </c>
      <c r="N7" s="4">
        <f>AVERAGE(E7:F7)</f>
        <v>78.871000000000009</v>
      </c>
      <c r="O7" s="4">
        <f>ABS(E7-F7)</f>
        <v>0.11999999999999034</v>
      </c>
    </row>
    <row r="8" spans="1:26">
      <c r="D8" s="21">
        <f>G8*F8*E8</f>
        <v>228340.01355287101</v>
      </c>
      <c r="E8" s="5">
        <v>78.600999999999999</v>
      </c>
      <c r="F8" s="5">
        <v>78.811000000000007</v>
      </c>
      <c r="G8" s="5">
        <v>36.860999999999997</v>
      </c>
      <c r="H8">
        <v>130</v>
      </c>
      <c r="I8" s="8">
        <v>2</v>
      </c>
      <c r="J8" s="4">
        <v>0.54</v>
      </c>
      <c r="K8" s="4">
        <v>0.53</v>
      </c>
      <c r="L8" s="4">
        <v>0.61</v>
      </c>
      <c r="M8" s="4">
        <f>AVERAGE(J8:L8)</f>
        <v>0.56000000000000005</v>
      </c>
      <c r="N8" s="4">
        <f t="shared" ref="N8:N70" si="0">AVERAGE(E8:F8)</f>
        <v>78.706000000000003</v>
      </c>
      <c r="O8" s="4">
        <f t="shared" ref="O8:O70" si="1">ABS(E8-F8)</f>
        <v>0.21000000000000796</v>
      </c>
    </row>
    <row r="9" spans="1:26">
      <c r="D9" s="5">
        <v>229380</v>
      </c>
      <c r="E9" s="5">
        <v>78.834000000000003</v>
      </c>
      <c r="F9" s="5">
        <v>78.893000000000001</v>
      </c>
      <c r="G9" s="5">
        <v>36.881</v>
      </c>
      <c r="H9">
        <v>210</v>
      </c>
      <c r="I9" s="8">
        <v>2</v>
      </c>
      <c r="J9" s="4">
        <v>0.64</v>
      </c>
      <c r="K9" s="4">
        <v>0.61</v>
      </c>
      <c r="L9" s="4">
        <v>0.64</v>
      </c>
      <c r="M9" s="4">
        <f>AVERAGE(J9:L9)</f>
        <v>0.63</v>
      </c>
      <c r="N9" s="4">
        <f t="shared" si="0"/>
        <v>78.863500000000002</v>
      </c>
      <c r="O9" s="4">
        <f t="shared" si="1"/>
        <v>5.8999999999997499E-2</v>
      </c>
    </row>
    <row r="10" spans="1:26">
      <c r="D10" s="5">
        <v>229023</v>
      </c>
      <c r="E10" s="5">
        <v>78.778000000000006</v>
      </c>
      <c r="F10" s="5">
        <v>78.864000000000004</v>
      </c>
      <c r="G10" s="5">
        <v>36.863</v>
      </c>
      <c r="H10">
        <v>200</v>
      </c>
      <c r="I10" s="8">
        <v>2.0099999999999998</v>
      </c>
      <c r="J10" s="4">
        <v>0.6</v>
      </c>
      <c r="K10" s="4">
        <v>0.57999999999999996</v>
      </c>
      <c r="L10" s="4">
        <v>0.66</v>
      </c>
      <c r="M10" s="4">
        <f>AVERAGE(J10:L10)</f>
        <v>0.61333333333333329</v>
      </c>
      <c r="N10" s="4">
        <f t="shared" si="0"/>
        <v>78.820999999999998</v>
      </c>
      <c r="O10" s="4">
        <f t="shared" si="1"/>
        <v>8.5999999999998522E-2</v>
      </c>
    </row>
    <row r="11" spans="1:26">
      <c r="C11" s="14" t="s">
        <v>41</v>
      </c>
      <c r="D11" s="8"/>
      <c r="E11" s="8"/>
      <c r="F11"/>
      <c r="G11" s="8"/>
      <c r="I11" s="8"/>
      <c r="J11" s="4"/>
      <c r="K11" s="4"/>
      <c r="L11" s="4"/>
      <c r="M11" s="4"/>
      <c r="N11" s="4"/>
      <c r="O11" s="4"/>
      <c r="P11" s="3">
        <f>AVERAGE(D12:D16)</f>
        <v>228228.6</v>
      </c>
      <c r="Q11" s="3">
        <f>STDEV(D12:D16)</f>
        <v>181.52079770648874</v>
      </c>
      <c r="R11" s="2">
        <f>AVERAGE(E12:F16)</f>
        <v>78.765799999999984</v>
      </c>
      <c r="S11" s="2">
        <f>STDEV(N12:N16)</f>
        <v>1.4818063301249936E-2</v>
      </c>
      <c r="T11" s="2">
        <f>AVERAGE(G12:G16)</f>
        <v>36.786999999999999</v>
      </c>
      <c r="U11" s="2">
        <f>STDEV(G12:G16)</f>
        <v>1.6926310879812237E-2</v>
      </c>
      <c r="V11" s="2">
        <f>AVERAGE(M12:M16)</f>
        <v>0.58666666666666667</v>
      </c>
      <c r="W11" s="2">
        <f>AVERAGE(O12:O16)</f>
        <v>3.3600000000001275E-2</v>
      </c>
      <c r="X11" s="26">
        <f>P11/$P$6</f>
        <v>0.99648456449625133</v>
      </c>
      <c r="Y11" s="26">
        <f>Q11/$P$6</f>
        <v>7.9255042115476573E-4</v>
      </c>
    </row>
    <row r="12" spans="1:26">
      <c r="D12" s="5">
        <v>228402</v>
      </c>
      <c r="E12" s="5">
        <v>78.772000000000006</v>
      </c>
      <c r="F12" s="5">
        <v>78.771000000000001</v>
      </c>
      <c r="G12" s="5">
        <v>36.81</v>
      </c>
      <c r="H12">
        <v>130</v>
      </c>
      <c r="I12" s="8">
        <v>2</v>
      </c>
      <c r="J12" s="4">
        <v>0.56000000000000005</v>
      </c>
      <c r="K12" s="4">
        <v>0.56000000000000005</v>
      </c>
      <c r="L12" s="4">
        <v>0.65</v>
      </c>
      <c r="M12" s="4">
        <f>AVERAGE(J12:L12)</f>
        <v>0.59</v>
      </c>
      <c r="N12" s="4">
        <f t="shared" si="0"/>
        <v>78.771500000000003</v>
      </c>
      <c r="O12" s="4">
        <f t="shared" si="1"/>
        <v>1.0000000000047748E-3</v>
      </c>
    </row>
    <row r="13" spans="1:26">
      <c r="D13" s="5">
        <v>228331</v>
      </c>
      <c r="E13" s="5">
        <v>78.765000000000001</v>
      </c>
      <c r="F13" s="5">
        <v>78.790999999999997</v>
      </c>
      <c r="G13" s="5">
        <v>36.792000000000002</v>
      </c>
      <c r="H13">
        <v>150</v>
      </c>
      <c r="I13" s="8">
        <v>2</v>
      </c>
      <c r="J13" s="4">
        <v>0.53</v>
      </c>
      <c r="K13" s="4">
        <v>0.55000000000000004</v>
      </c>
      <c r="L13" s="4">
        <v>0.57999999999999996</v>
      </c>
      <c r="M13" s="4">
        <f>AVERAGE(J13:L13)</f>
        <v>0.55333333333333334</v>
      </c>
      <c r="N13" s="4">
        <f t="shared" si="0"/>
        <v>78.777999999999992</v>
      </c>
      <c r="O13" s="4">
        <f t="shared" si="1"/>
        <v>2.5999999999996248E-2</v>
      </c>
    </row>
    <row r="14" spans="1:26">
      <c r="D14" s="5">
        <v>227928</v>
      </c>
      <c r="E14" s="5">
        <v>78.704999999999998</v>
      </c>
      <c r="F14" s="5">
        <v>78.775000000000006</v>
      </c>
      <c r="G14" s="5">
        <v>36.762999999999998</v>
      </c>
      <c r="H14">
        <v>180</v>
      </c>
      <c r="I14" s="8">
        <v>2</v>
      </c>
      <c r="J14" s="4">
        <v>0.56000000000000005</v>
      </c>
      <c r="K14" s="4">
        <v>0.55000000000000004</v>
      </c>
      <c r="L14" s="4">
        <v>0.65</v>
      </c>
      <c r="M14" s="4">
        <f>AVERAGE(J14:L14)</f>
        <v>0.58666666666666678</v>
      </c>
      <c r="N14" s="4">
        <f t="shared" si="0"/>
        <v>78.740000000000009</v>
      </c>
      <c r="O14" s="4">
        <f t="shared" si="1"/>
        <v>7.000000000000739E-2</v>
      </c>
    </row>
    <row r="15" spans="1:26">
      <c r="D15" s="5">
        <v>228258</v>
      </c>
      <c r="E15" s="5">
        <v>78.742000000000004</v>
      </c>
      <c r="F15" s="5">
        <v>78.798000000000002</v>
      </c>
      <c r="G15" s="5">
        <v>36.786999999999999</v>
      </c>
      <c r="H15">
        <v>120</v>
      </c>
      <c r="I15" s="8">
        <v>2</v>
      </c>
      <c r="J15" s="4">
        <v>0.64</v>
      </c>
      <c r="K15" s="4">
        <v>0.61</v>
      </c>
      <c r="L15" s="4">
        <v>0.64</v>
      </c>
      <c r="M15" s="4">
        <f>AVERAGE(J15:L15)</f>
        <v>0.63</v>
      </c>
      <c r="N15" s="4">
        <f t="shared" si="0"/>
        <v>78.77000000000001</v>
      </c>
      <c r="O15" s="4">
        <f t="shared" si="1"/>
        <v>5.5999999999997385E-2</v>
      </c>
    </row>
    <row r="16" spans="1:26">
      <c r="D16" s="5">
        <v>228224</v>
      </c>
      <c r="E16" s="5">
        <v>78.762</v>
      </c>
      <c r="F16" s="5">
        <v>78.777000000000001</v>
      </c>
      <c r="G16" s="5">
        <v>36.783000000000001</v>
      </c>
      <c r="H16">
        <v>250</v>
      </c>
      <c r="I16" s="8">
        <v>2</v>
      </c>
      <c r="J16" s="4">
        <v>0.61</v>
      </c>
      <c r="K16" s="4">
        <v>0.56000000000000005</v>
      </c>
      <c r="L16" s="4">
        <v>0.55000000000000004</v>
      </c>
      <c r="M16" s="4">
        <f>AVERAGE(J16:L16)</f>
        <v>0.57333333333333336</v>
      </c>
      <c r="N16" s="4">
        <f t="shared" si="0"/>
        <v>78.769499999999994</v>
      </c>
      <c r="O16" s="4">
        <f t="shared" si="1"/>
        <v>1.5000000000000568E-2</v>
      </c>
    </row>
    <row r="17" spans="2:25">
      <c r="C17" s="14" t="s">
        <v>42</v>
      </c>
      <c r="D17" s="8"/>
      <c r="E17" s="8"/>
      <c r="F17"/>
      <c r="G17" s="8"/>
      <c r="I17" s="8"/>
      <c r="J17" s="4"/>
      <c r="K17" s="4"/>
      <c r="L17" s="4"/>
      <c r="M17" s="4"/>
      <c r="N17" s="4"/>
      <c r="O17" s="4"/>
      <c r="P17" s="3">
        <f>AVERAGE(D18:D21)</f>
        <v>227116.25</v>
      </c>
      <c r="Q17" s="3">
        <f>STDEV(D18:D21)</f>
        <v>520.37062112818523</v>
      </c>
      <c r="R17" s="2">
        <f>AVERAGE(E18:F21)</f>
        <v>78.535000000000011</v>
      </c>
      <c r="S17" s="2">
        <f>STDEV(N18:N21)</f>
        <v>0.11160719809522693</v>
      </c>
      <c r="T17" s="2">
        <f>AVERAGE(G18:G21)</f>
        <v>36.823500000000003</v>
      </c>
      <c r="U17" s="2">
        <f>STDEV(G18:G21)</f>
        <v>2.1015867021531145E-2</v>
      </c>
      <c r="V17" s="2">
        <f>AVERAGE(M18:M21)</f>
        <v>0.60583333333333322</v>
      </c>
      <c r="W17" s="2">
        <f>AVERAGE(O18:O21)</f>
        <v>9.3000000000003524E-2</v>
      </c>
      <c r="X17" s="26">
        <f>P17/$P$6</f>
        <v>0.99162785676848442</v>
      </c>
      <c r="Y17" s="26">
        <f>Q17/$P$6</f>
        <v>2.2720259063568871E-3</v>
      </c>
    </row>
    <row r="18" spans="2:25">
      <c r="D18" s="5">
        <v>227338</v>
      </c>
      <c r="E18" s="5">
        <v>78.575999999999993</v>
      </c>
      <c r="F18" s="5">
        <v>78.593000000000004</v>
      </c>
      <c r="G18" s="5">
        <v>36.813000000000002</v>
      </c>
      <c r="H18">
        <v>140</v>
      </c>
      <c r="I18" s="8">
        <v>2</v>
      </c>
      <c r="J18" s="4">
        <v>0.59</v>
      </c>
      <c r="K18" s="4">
        <v>0.56999999999999995</v>
      </c>
      <c r="L18" s="4">
        <v>0.62</v>
      </c>
      <c r="M18" s="4">
        <f>AVERAGE(J18:L18)</f>
        <v>0.59333333333333327</v>
      </c>
      <c r="N18" s="4">
        <f t="shared" si="0"/>
        <v>78.584499999999991</v>
      </c>
      <c r="O18" s="4">
        <f t="shared" si="1"/>
        <v>1.7000000000010118E-2</v>
      </c>
    </row>
    <row r="19" spans="2:25">
      <c r="D19" s="5">
        <v>226900</v>
      </c>
      <c r="E19" s="5">
        <v>78.62</v>
      </c>
      <c r="F19" s="5">
        <v>78.34</v>
      </c>
      <c r="G19" s="5">
        <v>36.840000000000003</v>
      </c>
      <c r="H19">
        <v>180</v>
      </c>
      <c r="I19" s="8">
        <v>2.2000000000000002</v>
      </c>
      <c r="J19" s="4">
        <v>0.49</v>
      </c>
      <c r="K19" s="4">
        <v>0.49</v>
      </c>
      <c r="L19" s="4">
        <v>0.68</v>
      </c>
      <c r="M19" s="4">
        <f>AVERAGE(J19:L19)</f>
        <v>0.55333333333333334</v>
      </c>
      <c r="N19" s="4">
        <f t="shared" si="0"/>
        <v>78.48</v>
      </c>
      <c r="O19" s="4">
        <f t="shared" si="1"/>
        <v>0.28000000000000114</v>
      </c>
    </row>
    <row r="20" spans="2:25">
      <c r="D20" s="5">
        <v>226515</v>
      </c>
      <c r="E20" s="5">
        <v>78.381</v>
      </c>
      <c r="F20" s="5">
        <v>78.441999999999993</v>
      </c>
      <c r="G20" s="5">
        <v>36.841999999999999</v>
      </c>
      <c r="H20">
        <v>100</v>
      </c>
      <c r="I20" s="8">
        <v>2</v>
      </c>
      <c r="J20" s="4">
        <v>0.61</v>
      </c>
      <c r="K20" s="4">
        <v>0.57999999999999996</v>
      </c>
      <c r="L20" s="4">
        <v>0.74</v>
      </c>
      <c r="M20" s="4">
        <f>AVERAGE(J20:L20)</f>
        <v>0.64333333333333331</v>
      </c>
      <c r="N20" s="4">
        <f t="shared" si="0"/>
        <v>78.41149999999999</v>
      </c>
      <c r="O20" s="4">
        <f t="shared" si="1"/>
        <v>6.0999999999992838E-2</v>
      </c>
    </row>
    <row r="21" spans="2:25">
      <c r="D21" s="5">
        <v>227712</v>
      </c>
      <c r="E21" s="5">
        <v>78.656999999999996</v>
      </c>
      <c r="F21" s="5">
        <v>78.671000000000006</v>
      </c>
      <c r="G21" s="5">
        <v>36.798999999999999</v>
      </c>
      <c r="H21">
        <v>240</v>
      </c>
      <c r="I21" s="8">
        <v>2</v>
      </c>
      <c r="J21" s="4">
        <v>0.62</v>
      </c>
      <c r="K21" s="4">
        <v>0.61</v>
      </c>
      <c r="L21" s="4">
        <v>0.67</v>
      </c>
      <c r="M21" s="4">
        <f>AVERAGE(J21:L21)</f>
        <v>0.6333333333333333</v>
      </c>
      <c r="N21" s="4">
        <f t="shared" si="0"/>
        <v>78.664000000000001</v>
      </c>
      <c r="O21" s="4">
        <f t="shared" si="1"/>
        <v>1.4000000000010004E-2</v>
      </c>
    </row>
    <row r="22" spans="2:25">
      <c r="D22" s="5"/>
      <c r="E22" s="5"/>
      <c r="G22" s="5"/>
      <c r="I22" s="8"/>
      <c r="J22" s="4"/>
      <c r="K22" s="4"/>
      <c r="L22" s="4"/>
      <c r="M22" s="4"/>
      <c r="N22" s="4"/>
      <c r="O22" s="4"/>
    </row>
    <row r="23" spans="2:25" ht="24">
      <c r="B23" s="14" t="s">
        <v>63</v>
      </c>
      <c r="C23" s="14" t="s">
        <v>32</v>
      </c>
      <c r="D23" s="8"/>
      <c r="E23" s="8"/>
      <c r="F23"/>
      <c r="G23" s="8"/>
      <c r="I23" s="8"/>
      <c r="J23" s="4"/>
      <c r="K23" s="4"/>
      <c r="L23" s="4"/>
      <c r="M23" s="4"/>
      <c r="N23" s="4"/>
      <c r="O23" s="4"/>
      <c r="P23" s="3">
        <f>AVERAGE(D24:D28)</f>
        <v>499482.2</v>
      </c>
      <c r="Q23" s="3">
        <f>STDEV(D24:D28)</f>
        <v>563.35885543763311</v>
      </c>
      <c r="R23" s="2">
        <f>AVERAGE(E24:F28)</f>
        <v>57.644699999999986</v>
      </c>
      <c r="S23" s="2">
        <f>STDEV(N24:N28)</f>
        <v>2.6269278634935618E-2</v>
      </c>
      <c r="T23" s="2">
        <f>AVERAGE(G24:G28)</f>
        <v>150.315</v>
      </c>
      <c r="U23" s="2">
        <f>STDEV(G24:G28)</f>
        <v>7.9787217021270312E-2</v>
      </c>
      <c r="V23" s="2">
        <f>AVERAGE(M24:M28)</f>
        <v>0.47799999999999992</v>
      </c>
      <c r="W23" s="2">
        <f>AVERAGE(O24:O28)</f>
        <v>1.8199999999998794E-2</v>
      </c>
      <c r="X23" s="26">
        <f>P23/$P$23</f>
        <v>1</v>
      </c>
      <c r="Y23" s="26">
        <f>Q23/$P$23</f>
        <v>1.1278857493573005E-3</v>
      </c>
    </row>
    <row r="24" spans="2:25">
      <c r="D24" s="5">
        <v>500436</v>
      </c>
      <c r="E24" s="5">
        <v>57.698999999999998</v>
      </c>
      <c r="F24" s="5">
        <v>57.673999999999999</v>
      </c>
      <c r="G24" s="5">
        <v>150.38399999999999</v>
      </c>
      <c r="H24">
        <v>140</v>
      </c>
      <c r="I24" s="8">
        <v>2.5299999999999998</v>
      </c>
      <c r="J24" s="4">
        <v>0.49</v>
      </c>
      <c r="K24" s="4">
        <v>0.43</v>
      </c>
      <c r="L24" s="4">
        <v>0.48</v>
      </c>
      <c r="M24" s="4">
        <f>AVERAGE(J24:L24)</f>
        <v>0.46666666666666662</v>
      </c>
      <c r="N24" s="4">
        <f t="shared" si="0"/>
        <v>57.686499999999995</v>
      </c>
      <c r="O24" s="4">
        <f t="shared" si="1"/>
        <v>2.4999999999998579E-2</v>
      </c>
    </row>
    <row r="25" spans="2:25">
      <c r="D25" s="5">
        <v>499456</v>
      </c>
      <c r="E25" s="5">
        <v>57.646000000000001</v>
      </c>
      <c r="F25" s="5">
        <v>57.658999999999999</v>
      </c>
      <c r="G25" s="5">
        <v>150.26599999999999</v>
      </c>
      <c r="H25">
        <v>190</v>
      </c>
      <c r="I25" s="8">
        <v>2</v>
      </c>
      <c r="J25" s="4">
        <v>0.5</v>
      </c>
      <c r="K25" s="4">
        <v>0.49</v>
      </c>
      <c r="L25" s="4">
        <v>0.45</v>
      </c>
      <c r="M25" s="4">
        <f>AVERAGE(J25:L25)</f>
        <v>0.48</v>
      </c>
      <c r="N25" s="4">
        <f t="shared" si="0"/>
        <v>57.652500000000003</v>
      </c>
      <c r="O25" s="4">
        <f t="shared" si="1"/>
        <v>1.2999999999998124E-2</v>
      </c>
    </row>
    <row r="26" spans="2:25">
      <c r="D26" s="5">
        <v>499390</v>
      </c>
      <c r="E26" s="5">
        <v>57.621000000000002</v>
      </c>
      <c r="F26" s="5">
        <v>57.621000000000002</v>
      </c>
      <c r="G26" s="5">
        <v>150.41</v>
      </c>
      <c r="H26">
        <v>160</v>
      </c>
      <c r="I26" s="8">
        <v>2.04</v>
      </c>
      <c r="J26" s="4">
        <v>0.45</v>
      </c>
      <c r="K26" s="4">
        <v>0.44</v>
      </c>
      <c r="L26" s="4">
        <v>0.49</v>
      </c>
      <c r="M26" s="4">
        <f>AVERAGE(J26:L26)</f>
        <v>0.45999999999999996</v>
      </c>
      <c r="N26" s="4">
        <f t="shared" si="0"/>
        <v>57.621000000000002</v>
      </c>
      <c r="O26" s="4">
        <f t="shared" si="1"/>
        <v>0</v>
      </c>
    </row>
    <row r="27" spans="2:25">
      <c r="D27" s="5">
        <v>499093</v>
      </c>
      <c r="E27" s="5">
        <v>57.649000000000001</v>
      </c>
      <c r="F27" s="5">
        <v>57.603999999999999</v>
      </c>
      <c r="G27" s="5">
        <v>150.29400000000001</v>
      </c>
      <c r="H27">
        <v>190</v>
      </c>
      <c r="I27" s="8">
        <v>2.12</v>
      </c>
      <c r="J27" s="4">
        <v>0.48</v>
      </c>
      <c r="K27" s="4">
        <v>0.47</v>
      </c>
      <c r="L27" s="4">
        <v>0.52</v>
      </c>
      <c r="M27" s="4">
        <f>AVERAGE(J27:L27)</f>
        <v>0.49</v>
      </c>
      <c r="N27" s="4">
        <f t="shared" si="0"/>
        <v>57.6265</v>
      </c>
      <c r="O27" s="4">
        <f t="shared" si="1"/>
        <v>4.5000000000001705E-2</v>
      </c>
    </row>
    <row r="28" spans="2:25">
      <c r="D28" s="5">
        <v>499036</v>
      </c>
      <c r="E28" s="5">
        <v>57.633000000000003</v>
      </c>
      <c r="F28" s="5">
        <v>57.640999999999998</v>
      </c>
      <c r="G28" s="5">
        <v>150.221</v>
      </c>
      <c r="H28">
        <v>170</v>
      </c>
      <c r="I28" s="8">
        <v>2.09</v>
      </c>
      <c r="J28" s="4">
        <v>0.51</v>
      </c>
      <c r="K28" s="4">
        <v>0.49</v>
      </c>
      <c r="L28" s="4">
        <v>0.48</v>
      </c>
      <c r="M28" s="4">
        <f>AVERAGE(J28:L28)</f>
        <v>0.49333333333333335</v>
      </c>
      <c r="N28" s="4">
        <f t="shared" si="0"/>
        <v>57.637</v>
      </c>
      <c r="O28" s="4">
        <f t="shared" si="1"/>
        <v>7.9999999999955662E-3</v>
      </c>
    </row>
    <row r="29" spans="2:25">
      <c r="C29" s="14" t="s">
        <v>64</v>
      </c>
      <c r="D29" s="8"/>
      <c r="E29" s="8"/>
      <c r="F29"/>
      <c r="G29" s="8"/>
      <c r="I29" s="8"/>
      <c r="J29" s="4"/>
      <c r="K29" s="4"/>
      <c r="L29" s="4"/>
      <c r="M29" s="4"/>
      <c r="N29" s="4"/>
      <c r="O29" s="4"/>
      <c r="P29" s="3">
        <f>AVERAGE(D30:D34)</f>
        <v>496959.8</v>
      </c>
      <c r="Q29" s="3">
        <f>STDEV(D30:D34)</f>
        <v>839.86885881070737</v>
      </c>
      <c r="R29" s="2">
        <f>AVERAGE(E30:F34)</f>
        <v>57.498899999999992</v>
      </c>
      <c r="S29" s="2">
        <f>STDEV(N30:N34)</f>
        <v>5.5660129356659531E-2</v>
      </c>
      <c r="T29" s="2">
        <f>AVERAGE(G30:G34)</f>
        <v>150.31440000000001</v>
      </c>
      <c r="U29" s="2">
        <f>STDEV(G30:G34)</f>
        <v>5.2714324428939231E-2</v>
      </c>
      <c r="V29" s="2">
        <f>AVERAGE(M30:M34)</f>
        <v>0.47599999999999998</v>
      </c>
      <c r="W29" s="2">
        <f>AVERAGE(O30:O34)</f>
        <v>3.0599999999999739E-2</v>
      </c>
      <c r="X29" s="26">
        <f>P29/$P$23</f>
        <v>0.99494997018912779</v>
      </c>
      <c r="Y29" s="26">
        <f>Q29/$P$23</f>
        <v>1.681479057333189E-3</v>
      </c>
    </row>
    <row r="30" spans="2:25">
      <c r="D30" s="5">
        <v>496943</v>
      </c>
      <c r="E30" s="5">
        <v>57.470999999999997</v>
      </c>
      <c r="F30" s="5">
        <v>57.509</v>
      </c>
      <c r="G30" s="5">
        <v>150.357</v>
      </c>
      <c r="H30">
        <v>150</v>
      </c>
      <c r="I30" s="8">
        <v>2.2799999999999998</v>
      </c>
      <c r="J30" s="4">
        <v>0.5</v>
      </c>
      <c r="K30" s="4">
        <v>0.49</v>
      </c>
      <c r="L30" s="4">
        <v>0.56000000000000005</v>
      </c>
      <c r="M30" s="4">
        <f>AVERAGE(J30:L30)</f>
        <v>0.51666666666666672</v>
      </c>
      <c r="N30" s="4">
        <f t="shared" si="0"/>
        <v>57.489999999999995</v>
      </c>
      <c r="O30" s="4">
        <f t="shared" si="1"/>
        <v>3.8000000000003809E-2</v>
      </c>
    </row>
    <row r="31" spans="2:25">
      <c r="D31" s="5">
        <v>498185</v>
      </c>
      <c r="E31" s="5">
        <v>57.569000000000003</v>
      </c>
      <c r="F31" s="5">
        <v>57.582999999999998</v>
      </c>
      <c r="G31" s="5">
        <v>150.28200000000001</v>
      </c>
      <c r="H31">
        <v>170</v>
      </c>
      <c r="I31" s="8">
        <v>2</v>
      </c>
      <c r="J31" s="4">
        <v>0.44</v>
      </c>
      <c r="K31" s="4">
        <v>0.45</v>
      </c>
      <c r="L31" s="4">
        <v>0.45</v>
      </c>
      <c r="M31" s="4">
        <f>AVERAGE(J31:L31)</f>
        <v>0.44666666666666671</v>
      </c>
      <c r="N31" s="4">
        <f t="shared" si="0"/>
        <v>57.576000000000001</v>
      </c>
      <c r="O31" s="4">
        <f t="shared" si="1"/>
        <v>1.3999999999995794E-2</v>
      </c>
    </row>
    <row r="32" spans="2:25">
      <c r="D32" s="5">
        <v>495845</v>
      </c>
      <c r="E32" s="5">
        <v>57.411000000000001</v>
      </c>
      <c r="F32" s="5">
        <v>57.430999999999997</v>
      </c>
      <c r="G32" s="5">
        <v>150.38499999999999</v>
      </c>
      <c r="H32">
        <v>170</v>
      </c>
      <c r="I32" s="8">
        <v>2.02</v>
      </c>
      <c r="J32" s="4">
        <v>0.49</v>
      </c>
      <c r="K32" s="4">
        <v>0.48</v>
      </c>
      <c r="L32" s="4">
        <v>0.5</v>
      </c>
      <c r="M32" s="4">
        <f>AVERAGE(J32:L32)</f>
        <v>0.49</v>
      </c>
      <c r="N32" s="4">
        <f t="shared" si="0"/>
        <v>57.420999999999999</v>
      </c>
      <c r="O32" s="4">
        <f t="shared" si="1"/>
        <v>1.9999999999996021E-2</v>
      </c>
    </row>
    <row r="33" spans="2:25">
      <c r="D33" s="5">
        <v>496722</v>
      </c>
      <c r="E33" s="5">
        <v>57.476999999999997</v>
      </c>
      <c r="F33" s="5">
        <v>57.508000000000003</v>
      </c>
      <c r="G33" s="5">
        <v>150.27500000000001</v>
      </c>
      <c r="H33">
        <v>190</v>
      </c>
      <c r="I33" s="8">
        <v>2.2799999999999998</v>
      </c>
      <c r="J33" s="4">
        <v>0.44</v>
      </c>
      <c r="K33" s="4">
        <v>0.47</v>
      </c>
      <c r="L33" s="4">
        <v>0.49</v>
      </c>
      <c r="M33" s="4">
        <f>AVERAGE(J33:L33)</f>
        <v>0.46666666666666662</v>
      </c>
      <c r="N33" s="4">
        <f t="shared" si="0"/>
        <v>57.4925</v>
      </c>
      <c r="O33" s="4">
        <f t="shared" si="1"/>
        <v>3.1000000000005912E-2</v>
      </c>
    </row>
    <row r="34" spans="2:25">
      <c r="D34" s="5">
        <v>497104</v>
      </c>
      <c r="E34" s="5">
        <v>57.54</v>
      </c>
      <c r="F34" s="5">
        <v>57.49</v>
      </c>
      <c r="G34" s="5">
        <v>150.273</v>
      </c>
      <c r="H34">
        <v>190</v>
      </c>
      <c r="I34" s="8">
        <v>2.25</v>
      </c>
      <c r="J34" s="4">
        <v>0.46</v>
      </c>
      <c r="K34" s="4">
        <v>0.46</v>
      </c>
      <c r="L34" s="4">
        <v>0.46</v>
      </c>
      <c r="M34" s="4">
        <f>AVERAGE(J34:L34)</f>
        <v>0.46</v>
      </c>
      <c r="N34" s="4">
        <f t="shared" si="0"/>
        <v>57.515000000000001</v>
      </c>
      <c r="O34" s="4">
        <f t="shared" si="1"/>
        <v>4.9999999999997158E-2</v>
      </c>
    </row>
    <row r="35" spans="2:25">
      <c r="C35" s="14" t="s">
        <v>65</v>
      </c>
      <c r="D35" s="8"/>
      <c r="E35" s="8"/>
      <c r="F35"/>
      <c r="G35" s="8"/>
      <c r="I35" s="8"/>
      <c r="J35" s="4"/>
      <c r="K35" s="4"/>
      <c r="L35" s="4"/>
      <c r="M35" s="4"/>
      <c r="N35" s="4"/>
      <c r="O35" s="4"/>
      <c r="P35" s="3">
        <f>AVERAGE(D36:D40)</f>
        <v>494401.8</v>
      </c>
      <c r="Q35" s="3">
        <f>STDEV(D36:D40)</f>
        <v>1020.0773009924296</v>
      </c>
      <c r="R35" s="2">
        <f>AVERAGE(E36:F40)</f>
        <v>57.339600000000004</v>
      </c>
      <c r="S35" s="2">
        <f>STDEV(N36:N40)</f>
        <v>6.3672403755475379E-2</v>
      </c>
      <c r="T35" s="2">
        <f>AVERAGE(G36:G40)</f>
        <v>150.34740000000002</v>
      </c>
      <c r="U35" s="2">
        <f>STDEV(G36:G40)</f>
        <v>7.1685423901935802E-2</v>
      </c>
      <c r="V35" s="2">
        <f>AVERAGE(M36:M40)</f>
        <v>0.49933333333333341</v>
      </c>
      <c r="W35" s="2">
        <f>AVERAGE(O36:O40)</f>
        <v>1.839999999999975E-2</v>
      </c>
      <c r="X35" s="26">
        <f>P35/$P$23</f>
        <v>0.98982866656709689</v>
      </c>
      <c r="Y35" s="26">
        <f>Q35/$P$23</f>
        <v>2.0422695763581359E-3</v>
      </c>
    </row>
    <row r="36" spans="2:25">
      <c r="D36" s="5">
        <v>493433</v>
      </c>
      <c r="E36" s="5">
        <v>57.307000000000002</v>
      </c>
      <c r="F36" s="5">
        <v>57.293999999999997</v>
      </c>
      <c r="G36" s="5">
        <v>150.28299999999999</v>
      </c>
      <c r="H36">
        <v>150</v>
      </c>
      <c r="I36" s="8">
        <v>2.21</v>
      </c>
      <c r="J36" s="4">
        <v>0.5</v>
      </c>
      <c r="K36" s="4">
        <v>0.49</v>
      </c>
      <c r="L36" s="4">
        <v>0.56000000000000005</v>
      </c>
      <c r="M36" s="4">
        <f>AVERAGE(J36:L36)</f>
        <v>0.51666666666666672</v>
      </c>
      <c r="N36" s="4">
        <f t="shared" si="0"/>
        <v>57.3005</v>
      </c>
      <c r="O36" s="4">
        <f t="shared" si="1"/>
        <v>1.300000000000523E-2</v>
      </c>
    </row>
    <row r="37" spans="2:25">
      <c r="D37" s="5">
        <v>496074</v>
      </c>
      <c r="E37" s="5">
        <v>57.429000000000002</v>
      </c>
      <c r="F37" s="5">
        <v>57.465000000000003</v>
      </c>
      <c r="G37" s="5">
        <v>150.316</v>
      </c>
      <c r="H37">
        <v>170</v>
      </c>
      <c r="I37" s="8">
        <v>2</v>
      </c>
      <c r="J37" s="4">
        <v>0.52</v>
      </c>
      <c r="K37" s="4">
        <v>0.49</v>
      </c>
      <c r="L37" s="4">
        <v>0.52</v>
      </c>
      <c r="M37" s="4">
        <f>AVERAGE(J37:L37)</f>
        <v>0.51</v>
      </c>
      <c r="N37" s="4">
        <f t="shared" si="0"/>
        <v>57.447000000000003</v>
      </c>
      <c r="O37" s="4">
        <f t="shared" si="1"/>
        <v>3.6000000000001364E-2</v>
      </c>
    </row>
    <row r="38" spans="2:25">
      <c r="D38" s="5">
        <v>494491</v>
      </c>
      <c r="E38" s="5">
        <v>57.326999999999998</v>
      </c>
      <c r="F38" s="5">
        <v>57.326000000000001</v>
      </c>
      <c r="G38" s="5">
        <v>150.33799999999999</v>
      </c>
      <c r="H38">
        <v>170</v>
      </c>
      <c r="I38" s="8">
        <v>2</v>
      </c>
      <c r="J38" s="4">
        <v>0.49</v>
      </c>
      <c r="K38" s="4">
        <v>0.49</v>
      </c>
      <c r="L38" s="4">
        <v>0.5</v>
      </c>
      <c r="M38" s="4">
        <f>AVERAGE(J38:L38)</f>
        <v>0.49333333333333335</v>
      </c>
      <c r="N38" s="4">
        <f t="shared" si="0"/>
        <v>57.326499999999996</v>
      </c>
      <c r="O38" s="4">
        <f t="shared" si="1"/>
        <v>9.9999999999766942E-4</v>
      </c>
    </row>
    <row r="39" spans="2:25">
      <c r="D39" s="5">
        <v>493776</v>
      </c>
      <c r="E39" s="5">
        <v>57.274000000000001</v>
      </c>
      <c r="F39" s="5">
        <v>57.295999999999999</v>
      </c>
      <c r="G39" s="5">
        <v>150.47</v>
      </c>
      <c r="H39">
        <v>170</v>
      </c>
      <c r="I39" s="8">
        <v>2.57</v>
      </c>
      <c r="J39" s="4">
        <v>0.48</v>
      </c>
      <c r="K39" s="4">
        <v>0.47</v>
      </c>
      <c r="L39" s="4">
        <v>0.57999999999999996</v>
      </c>
      <c r="M39" s="4">
        <f>AVERAGE(J39:L39)</f>
        <v>0.5099999999999999</v>
      </c>
      <c r="N39" s="4">
        <f t="shared" si="0"/>
        <v>57.284999999999997</v>
      </c>
      <c r="O39" s="4">
        <f t="shared" si="1"/>
        <v>2.1999999999998465E-2</v>
      </c>
    </row>
    <row r="40" spans="2:25">
      <c r="D40" s="5">
        <v>494235</v>
      </c>
      <c r="E40" s="5">
        <v>57.329000000000001</v>
      </c>
      <c r="F40" s="5">
        <v>57.348999999999997</v>
      </c>
      <c r="G40" s="5">
        <v>150.33000000000001</v>
      </c>
      <c r="H40">
        <v>170</v>
      </c>
      <c r="I40" s="8">
        <v>2.65</v>
      </c>
      <c r="J40" s="4">
        <v>0.44</v>
      </c>
      <c r="K40" s="4">
        <v>0.44</v>
      </c>
      <c r="L40" s="4">
        <v>0.52</v>
      </c>
      <c r="M40" s="4">
        <f>AVERAGE(J40:L40)</f>
        <v>0.46666666666666662</v>
      </c>
      <c r="N40" s="4">
        <f t="shared" si="0"/>
        <v>57.338999999999999</v>
      </c>
      <c r="O40" s="4">
        <f t="shared" si="1"/>
        <v>1.9999999999996021E-2</v>
      </c>
    </row>
    <row r="41" spans="2:25" ht="24">
      <c r="B41" s="14" t="s">
        <v>62</v>
      </c>
      <c r="D41" s="5"/>
      <c r="E41" s="5"/>
      <c r="G41" s="5"/>
      <c r="I41" s="8"/>
      <c r="J41" s="4"/>
      <c r="K41" s="4"/>
      <c r="L41" s="4"/>
      <c r="M41" s="4"/>
      <c r="N41" s="4"/>
      <c r="O41" s="4"/>
    </row>
    <row r="42" spans="2:25">
      <c r="B42" s="15"/>
      <c r="C42" s="14" t="s">
        <v>32</v>
      </c>
      <c r="D42" s="5"/>
      <c r="E42" s="5"/>
      <c r="F42"/>
      <c r="G42" s="5"/>
      <c r="I42" s="8"/>
      <c r="J42" s="4"/>
      <c r="K42" s="4"/>
      <c r="L42" s="4"/>
      <c r="M42" s="4"/>
      <c r="N42" s="4"/>
      <c r="O42" s="4"/>
      <c r="P42" s="3">
        <f>AVERAGE(D43:D50)</f>
        <v>501665.44587806845</v>
      </c>
      <c r="Q42" s="3">
        <f>STDEV(D43:D50)</f>
        <v>247.78389448153655</v>
      </c>
      <c r="R42" s="2">
        <f>AVERAGE(E43:F50)</f>
        <v>57.872187499999995</v>
      </c>
      <c r="S42" s="2">
        <f>STDEV(N43:N50)</f>
        <v>1.9568446722796552E-2</v>
      </c>
      <c r="T42" s="2">
        <f>AVERAGE(G43:G50)</f>
        <v>149.787125</v>
      </c>
      <c r="U42" s="2">
        <f>STDEV(G43:G50)</f>
        <v>8.1850800676770322E-2</v>
      </c>
      <c r="V42" s="2">
        <f>AVERAGE(M43:M50)</f>
        <v>0.51291666666666669</v>
      </c>
      <c r="W42" s="2">
        <f>AVERAGE(O43:O50)</f>
        <v>3.1375000000001485E-2</v>
      </c>
      <c r="X42" s="26">
        <f>P42/$P$42</f>
        <v>1</v>
      </c>
      <c r="Y42" s="26">
        <f>Q42/$P$42</f>
        <v>4.939225862922225E-4</v>
      </c>
    </row>
    <row r="43" spans="2:25">
      <c r="D43" s="5">
        <f t="shared" ref="D43:D50" si="2">E43*F43*G43</f>
        <v>501489.49295558396</v>
      </c>
      <c r="E43" s="5">
        <v>57.853999999999999</v>
      </c>
      <c r="F43" s="5">
        <v>57.862000000000002</v>
      </c>
      <c r="G43" s="5">
        <v>149.80799999999999</v>
      </c>
      <c r="H43">
        <v>180</v>
      </c>
      <c r="I43" s="8">
        <v>0.20699999999999999</v>
      </c>
      <c r="J43" s="4">
        <v>0.52</v>
      </c>
      <c r="K43" s="4">
        <v>0.49</v>
      </c>
      <c r="L43" s="4">
        <v>0.57999999999999996</v>
      </c>
      <c r="M43" s="4">
        <f t="shared" ref="M43:M50" si="3">AVERAGE(J43:L43)</f>
        <v>0.52999999999999992</v>
      </c>
      <c r="N43" s="4">
        <f t="shared" ref="N43:N50" si="4">AVERAGE(E43:F43)</f>
        <v>57.858000000000004</v>
      </c>
      <c r="O43" s="4">
        <f t="shared" ref="O43:O50" si="5">ABS(E43-F43)</f>
        <v>8.0000000000026716E-3</v>
      </c>
    </row>
    <row r="44" spans="2:25">
      <c r="D44" s="5">
        <f t="shared" si="2"/>
        <v>501775.02614706603</v>
      </c>
      <c r="E44" s="5">
        <v>57.841000000000001</v>
      </c>
      <c r="F44" s="5">
        <v>57.901000000000003</v>
      </c>
      <c r="G44" s="5">
        <v>149.82599999999999</v>
      </c>
      <c r="H44">
        <v>180</v>
      </c>
      <c r="I44" s="8">
        <v>2.0699999999999998</v>
      </c>
      <c r="J44" s="4">
        <v>0.52</v>
      </c>
      <c r="K44" s="4">
        <v>0.5</v>
      </c>
      <c r="L44" s="4">
        <v>0.55000000000000004</v>
      </c>
      <c r="M44" s="4">
        <f t="shared" si="3"/>
        <v>0.52333333333333332</v>
      </c>
      <c r="N44" s="4">
        <f t="shared" si="4"/>
        <v>57.871000000000002</v>
      </c>
      <c r="O44" s="4">
        <f t="shared" si="5"/>
        <v>6.0000000000002274E-2</v>
      </c>
    </row>
    <row r="45" spans="2:25">
      <c r="D45" s="5">
        <f t="shared" si="2"/>
        <v>501434.814601955</v>
      </c>
      <c r="E45" s="5">
        <v>57.895000000000003</v>
      </c>
      <c r="F45" s="5">
        <v>57.863</v>
      </c>
      <c r="G45" s="5">
        <v>149.68299999999999</v>
      </c>
      <c r="H45">
        <v>170</v>
      </c>
      <c r="I45" s="8">
        <v>2.2000000000000002</v>
      </c>
      <c r="J45" s="4">
        <v>0.51</v>
      </c>
      <c r="K45" s="4">
        <v>0.48</v>
      </c>
      <c r="L45" s="4">
        <v>0.55000000000000004</v>
      </c>
      <c r="M45" s="4">
        <f t="shared" si="3"/>
        <v>0.51333333333333331</v>
      </c>
      <c r="N45" s="4">
        <f t="shared" si="4"/>
        <v>57.879000000000005</v>
      </c>
      <c r="O45" s="4">
        <f t="shared" si="5"/>
        <v>3.2000000000003581E-2</v>
      </c>
    </row>
    <row r="46" spans="2:25">
      <c r="D46" s="5">
        <f t="shared" si="2"/>
        <v>501392.87397676404</v>
      </c>
      <c r="E46" s="5">
        <v>57.826999999999998</v>
      </c>
      <c r="F46" s="5">
        <v>57.874000000000002</v>
      </c>
      <c r="G46" s="5">
        <v>149.81800000000001</v>
      </c>
      <c r="H46">
        <v>160</v>
      </c>
      <c r="I46" s="8">
        <v>2</v>
      </c>
      <c r="J46" s="4">
        <v>0.5</v>
      </c>
      <c r="K46" s="4">
        <v>0.47</v>
      </c>
      <c r="L46" s="4">
        <v>0.56999999999999995</v>
      </c>
      <c r="M46" s="4">
        <f t="shared" si="3"/>
        <v>0.51333333333333331</v>
      </c>
      <c r="N46" s="4">
        <f t="shared" si="4"/>
        <v>57.850499999999997</v>
      </c>
      <c r="O46" s="4">
        <f t="shared" si="5"/>
        <v>4.700000000000415E-2</v>
      </c>
    </row>
    <row r="47" spans="2:25">
      <c r="D47" s="5">
        <f t="shared" si="2"/>
        <v>501954.77966528002</v>
      </c>
      <c r="E47" s="5">
        <v>57.898000000000003</v>
      </c>
      <c r="F47" s="5">
        <v>57.92</v>
      </c>
      <c r="G47" s="5">
        <v>149.68299999999999</v>
      </c>
      <c r="H47">
        <v>180</v>
      </c>
      <c r="I47" s="8">
        <v>2</v>
      </c>
      <c r="J47" s="4">
        <v>0.53</v>
      </c>
      <c r="K47" s="4">
        <v>0.5</v>
      </c>
      <c r="L47" s="4">
        <v>0.52</v>
      </c>
      <c r="M47" s="4">
        <f t="shared" si="3"/>
        <v>0.51666666666666672</v>
      </c>
      <c r="N47" s="4">
        <f t="shared" si="4"/>
        <v>57.909000000000006</v>
      </c>
      <c r="O47" s="4">
        <f t="shared" si="5"/>
        <v>2.1999999999998465E-2</v>
      </c>
    </row>
    <row r="48" spans="2:25">
      <c r="D48" s="5">
        <f t="shared" si="2"/>
        <v>502064.37136721599</v>
      </c>
      <c r="E48" s="5">
        <v>57.862000000000002</v>
      </c>
      <c r="F48" s="5">
        <v>57.884</v>
      </c>
      <c r="G48" s="5">
        <v>149.90199999999999</v>
      </c>
      <c r="H48">
        <v>190</v>
      </c>
      <c r="I48" s="8">
        <v>2.02</v>
      </c>
      <c r="J48" s="4">
        <v>0.54</v>
      </c>
      <c r="K48" s="4">
        <v>0.5</v>
      </c>
      <c r="L48" s="4">
        <v>0.56999999999999995</v>
      </c>
      <c r="M48" s="4">
        <f t="shared" si="3"/>
        <v>0.53666666666666663</v>
      </c>
      <c r="N48" s="4">
        <f t="shared" si="4"/>
        <v>57.873000000000005</v>
      </c>
      <c r="O48" s="4">
        <f t="shared" si="5"/>
        <v>2.1999999999998465E-2</v>
      </c>
    </row>
    <row r="49" spans="3:25">
      <c r="D49" s="5">
        <f t="shared" si="2"/>
        <v>501674.75562633004</v>
      </c>
      <c r="E49" s="5">
        <v>57.866</v>
      </c>
      <c r="F49" s="5">
        <v>57.905000000000001</v>
      </c>
      <c r="G49" s="5">
        <v>149.721</v>
      </c>
      <c r="H49">
        <v>160</v>
      </c>
      <c r="I49" s="8">
        <v>2.69</v>
      </c>
      <c r="J49" s="4">
        <v>0.44</v>
      </c>
      <c r="K49" s="4">
        <v>0.44</v>
      </c>
      <c r="L49" s="4">
        <v>0.47</v>
      </c>
      <c r="M49" s="4">
        <f t="shared" si="3"/>
        <v>0.45</v>
      </c>
      <c r="N49" s="4">
        <f t="shared" si="4"/>
        <v>57.8855</v>
      </c>
      <c r="O49" s="4">
        <f t="shared" si="5"/>
        <v>3.9000000000001478E-2</v>
      </c>
    </row>
    <row r="50" spans="3:25">
      <c r="D50" s="5">
        <f t="shared" si="2"/>
        <v>501537.452684352</v>
      </c>
      <c r="E50" s="5">
        <v>57.841000000000001</v>
      </c>
      <c r="F50" s="5">
        <v>57.862000000000002</v>
      </c>
      <c r="G50" s="5">
        <v>149.85599999999999</v>
      </c>
      <c r="H50">
        <v>170</v>
      </c>
      <c r="I50" s="8">
        <v>2.0499999999999998</v>
      </c>
      <c r="J50" s="4">
        <v>0.5</v>
      </c>
      <c r="K50" s="4">
        <v>0.48</v>
      </c>
      <c r="L50" s="4">
        <v>0.57999999999999996</v>
      </c>
      <c r="M50" s="4">
        <f t="shared" si="3"/>
        <v>0.52</v>
      </c>
      <c r="N50" s="4">
        <f t="shared" si="4"/>
        <v>57.851500000000001</v>
      </c>
      <c r="O50" s="4">
        <f t="shared" si="5"/>
        <v>2.1000000000000796E-2</v>
      </c>
    </row>
    <row r="51" spans="3:25">
      <c r="C51" s="14" t="s">
        <v>66</v>
      </c>
      <c r="D51" s="8"/>
      <c r="E51" s="8"/>
      <c r="F51"/>
      <c r="G51" s="8"/>
      <c r="I51" s="8"/>
      <c r="J51" s="4"/>
      <c r="K51" s="4"/>
      <c r="L51" s="4"/>
      <c r="M51" s="4"/>
      <c r="N51" s="4"/>
      <c r="O51" s="4"/>
      <c r="P51" s="3">
        <f>AVERAGE(D52:D58)</f>
        <v>501413.14285714284</v>
      </c>
      <c r="Q51" s="3">
        <f>STDEV(D52:D58)</f>
        <v>362.88309805933767</v>
      </c>
      <c r="R51" s="2">
        <f>AVERAGE(E52:F58)</f>
        <v>57.843785714285708</v>
      </c>
      <c r="S51" s="2">
        <f>STDEV(N52:N58)</f>
        <v>1.6497113744674122E-2</v>
      </c>
      <c r="T51" s="2">
        <f>AVERAGE(G52:G58)</f>
        <v>149.8595714285714</v>
      </c>
      <c r="U51" s="2">
        <f>STDEV(G52:G58)</f>
        <v>7.4031203202563026E-2</v>
      </c>
      <c r="V51" s="2">
        <f>AVERAGE(M52:M58)</f>
        <v>0.49047619047619045</v>
      </c>
      <c r="W51" s="2">
        <f>AVERAGE(O52:O58)</f>
        <v>2.9857142857144327E-2</v>
      </c>
      <c r="X51" s="26">
        <f>P51/$P$42</f>
        <v>0.99949706916631664</v>
      </c>
      <c r="Y51" s="26">
        <f>Q51/$P$42</f>
        <v>7.2335677300672144E-4</v>
      </c>
    </row>
    <row r="52" spans="3:25">
      <c r="D52" s="5">
        <v>501051</v>
      </c>
      <c r="E52" s="5">
        <v>57.883000000000003</v>
      </c>
      <c r="F52" s="5">
        <v>57.814</v>
      </c>
      <c r="G52" s="5">
        <v>149.72999999999999</v>
      </c>
      <c r="H52">
        <v>140</v>
      </c>
      <c r="I52" s="8">
        <v>2.77</v>
      </c>
      <c r="J52" s="4">
        <v>0.44</v>
      </c>
      <c r="K52" s="4">
        <v>0.44</v>
      </c>
      <c r="L52" s="4">
        <v>0.49</v>
      </c>
      <c r="M52" s="4">
        <f t="shared" ref="M52:M58" si="6">AVERAGE(J52:L52)</f>
        <v>0.45666666666666672</v>
      </c>
      <c r="N52" s="4">
        <f t="shared" si="0"/>
        <v>57.848500000000001</v>
      </c>
      <c r="O52" s="4">
        <f t="shared" si="1"/>
        <v>6.9000000000002615E-2</v>
      </c>
    </row>
    <row r="53" spans="3:25">
      <c r="D53" s="5">
        <v>501515</v>
      </c>
      <c r="E53" s="5">
        <v>57.835000000000001</v>
      </c>
      <c r="F53" s="5">
        <v>57.84</v>
      </c>
      <c r="G53" s="5">
        <v>149.922</v>
      </c>
      <c r="H53">
        <v>190</v>
      </c>
      <c r="I53" s="8">
        <v>2.2400000000000002</v>
      </c>
      <c r="J53" s="4">
        <v>0.47</v>
      </c>
      <c r="K53" s="4">
        <v>0.46</v>
      </c>
      <c r="L53" s="4">
        <v>0.53</v>
      </c>
      <c r="M53" s="4">
        <f t="shared" si="6"/>
        <v>0.48666666666666664</v>
      </c>
      <c r="N53" s="4">
        <f t="shared" si="0"/>
        <v>57.837500000000006</v>
      </c>
      <c r="O53" s="4">
        <f t="shared" si="1"/>
        <v>5.000000000002558E-3</v>
      </c>
    </row>
    <row r="54" spans="3:25">
      <c r="D54" s="5">
        <v>501447</v>
      </c>
      <c r="E54" s="5">
        <v>57.814999999999998</v>
      </c>
      <c r="F54" s="5">
        <v>57.868000000000002</v>
      </c>
      <c r="G54" s="5">
        <v>149.88</v>
      </c>
      <c r="H54">
        <v>170</v>
      </c>
      <c r="I54" s="8">
        <v>2</v>
      </c>
      <c r="J54" s="4">
        <v>0.53</v>
      </c>
      <c r="K54" s="4">
        <v>0.49</v>
      </c>
      <c r="L54" s="4">
        <v>0.5</v>
      </c>
      <c r="M54" s="4">
        <f t="shared" si="6"/>
        <v>0.50666666666666671</v>
      </c>
      <c r="N54" s="4">
        <f t="shared" si="0"/>
        <v>57.841499999999996</v>
      </c>
      <c r="O54" s="4">
        <f t="shared" si="1"/>
        <v>5.3000000000004377E-2</v>
      </c>
    </row>
    <row r="55" spans="3:25">
      <c r="D55" s="5">
        <v>502002</v>
      </c>
      <c r="E55" s="5">
        <v>57.878</v>
      </c>
      <c r="F55" s="5">
        <v>57.863</v>
      </c>
      <c r="G55" s="5">
        <v>149.89599999999999</v>
      </c>
      <c r="H55">
        <v>180</v>
      </c>
      <c r="I55" s="8">
        <v>2</v>
      </c>
      <c r="J55" s="4">
        <v>0.48</v>
      </c>
      <c r="K55" s="4">
        <v>0.47</v>
      </c>
      <c r="L55" s="4">
        <v>0.53</v>
      </c>
      <c r="M55" s="4">
        <f t="shared" si="6"/>
        <v>0.49333333333333335</v>
      </c>
      <c r="N55" s="4">
        <f t="shared" si="0"/>
        <v>57.8705</v>
      </c>
      <c r="O55" s="4">
        <f t="shared" si="1"/>
        <v>1.5000000000000568E-2</v>
      </c>
    </row>
    <row r="56" spans="3:25">
      <c r="D56" s="5">
        <v>501059</v>
      </c>
      <c r="E56" s="5">
        <v>57.811</v>
      </c>
      <c r="F56" s="5">
        <v>57.866999999999997</v>
      </c>
      <c r="G56" s="5">
        <v>149.78</v>
      </c>
      <c r="H56">
        <v>180</v>
      </c>
      <c r="I56" s="8">
        <v>2.0699999999999998</v>
      </c>
      <c r="J56" s="4">
        <v>0.48</v>
      </c>
      <c r="K56" s="4">
        <v>0.47</v>
      </c>
      <c r="L56" s="4">
        <v>0.55000000000000004</v>
      </c>
      <c r="M56" s="4">
        <f t="shared" si="6"/>
        <v>0.5</v>
      </c>
      <c r="N56" s="4">
        <f t="shared" si="0"/>
        <v>57.838999999999999</v>
      </c>
      <c r="O56" s="4">
        <f t="shared" si="1"/>
        <v>5.5999999999997385E-2</v>
      </c>
    </row>
    <row r="57" spans="3:25">
      <c r="D57" s="5">
        <v>501113</v>
      </c>
      <c r="E57" s="5">
        <v>57.811</v>
      </c>
      <c r="F57" s="5">
        <v>57.822000000000003</v>
      </c>
      <c r="G57" s="5">
        <v>149.911</v>
      </c>
      <c r="H57">
        <v>170</v>
      </c>
      <c r="I57" s="8">
        <v>2.59</v>
      </c>
      <c r="J57" s="4">
        <v>0.47</v>
      </c>
      <c r="K57" s="4">
        <v>0.47</v>
      </c>
      <c r="L57" s="4">
        <v>0.54</v>
      </c>
      <c r="M57" s="4">
        <f t="shared" si="6"/>
        <v>0.49333333333333335</v>
      </c>
      <c r="N57" s="4">
        <f t="shared" si="0"/>
        <v>57.816500000000005</v>
      </c>
      <c r="O57" s="4">
        <f t="shared" si="1"/>
        <v>1.1000000000002785E-2</v>
      </c>
    </row>
    <row r="58" spans="3:25">
      <c r="D58" s="5">
        <v>501705</v>
      </c>
      <c r="E58" s="5">
        <v>57.853000000000002</v>
      </c>
      <c r="F58" s="5">
        <v>57.853000000000002</v>
      </c>
      <c r="G58" s="5">
        <v>149.898</v>
      </c>
      <c r="H58">
        <v>170</v>
      </c>
      <c r="I58" s="8">
        <v>2.17</v>
      </c>
      <c r="J58" s="4">
        <v>0.47</v>
      </c>
      <c r="K58" s="4">
        <v>0.47</v>
      </c>
      <c r="L58" s="4">
        <v>0.55000000000000004</v>
      </c>
      <c r="M58" s="4">
        <f t="shared" si="6"/>
        <v>0.49666666666666665</v>
      </c>
      <c r="N58" s="4">
        <f t="shared" si="0"/>
        <v>57.853000000000002</v>
      </c>
      <c r="O58" s="4">
        <f t="shared" si="1"/>
        <v>0</v>
      </c>
    </row>
    <row r="59" spans="3:25">
      <c r="C59" s="14" t="s">
        <v>64</v>
      </c>
      <c r="D59" s="8"/>
      <c r="E59" s="8"/>
      <c r="F59"/>
      <c r="G59" s="8"/>
      <c r="I59" s="8"/>
      <c r="J59" s="4"/>
      <c r="K59" s="4"/>
      <c r="L59" s="4"/>
      <c r="M59" s="4"/>
      <c r="N59" s="4"/>
      <c r="O59" s="4"/>
      <c r="P59" s="3">
        <f>AVERAGE(D60:D64)</f>
        <v>499343.6</v>
      </c>
      <c r="Q59" s="3">
        <f>STDEV(D60:D64)</f>
        <v>721.65317154433671</v>
      </c>
      <c r="R59" s="2">
        <f>AVERAGE(E60:F64)</f>
        <v>57.736000000000004</v>
      </c>
      <c r="S59" s="2">
        <f>STDEV(N60:N64)</f>
        <v>3.1608938609194018E-2</v>
      </c>
      <c r="T59" s="2">
        <f>AVERAGE(G60:G64)</f>
        <v>149.79759999999999</v>
      </c>
      <c r="U59" s="2">
        <f>STDEV(G60:G64)</f>
        <v>5.6091888896694024E-2</v>
      </c>
      <c r="V59" s="2">
        <f>AVERAGE(M60:M64)</f>
        <v>0.48666666666666669</v>
      </c>
      <c r="W59" s="2">
        <f>AVERAGE(O60:O64)</f>
        <v>1.7199999999999705E-2</v>
      </c>
      <c r="X59" s="26">
        <f>P59/$P$42</f>
        <v>0.99537172452847633</v>
      </c>
      <c r="Y59" s="26">
        <f>Q59/$P$42</f>
        <v>1.4385148059803527E-3</v>
      </c>
    </row>
    <row r="60" spans="3:25">
      <c r="D60" s="5">
        <v>498760</v>
      </c>
      <c r="E60" s="5">
        <v>57.725000000000001</v>
      </c>
      <c r="F60" s="5">
        <v>57.706000000000003</v>
      </c>
      <c r="G60" s="5">
        <v>149.72900000000001</v>
      </c>
      <c r="H60">
        <v>160</v>
      </c>
      <c r="I60" s="8">
        <v>2.1</v>
      </c>
      <c r="J60" s="4">
        <v>0.51</v>
      </c>
      <c r="K60" s="4">
        <v>0.49</v>
      </c>
      <c r="L60" s="4">
        <v>0.53</v>
      </c>
      <c r="M60" s="4">
        <f>AVERAGE(J60:L60)</f>
        <v>0.51</v>
      </c>
      <c r="N60" s="4">
        <f t="shared" si="0"/>
        <v>57.715500000000006</v>
      </c>
      <c r="O60" s="4">
        <f t="shared" si="1"/>
        <v>1.8999999999998352E-2</v>
      </c>
    </row>
    <row r="61" spans="3:25">
      <c r="D61" s="5">
        <v>499348</v>
      </c>
      <c r="E61" s="5">
        <v>57.722000000000001</v>
      </c>
      <c r="F61" s="5">
        <v>57.747</v>
      </c>
      <c r="G61" s="5">
        <v>149.80600000000001</v>
      </c>
      <c r="H61">
        <v>180</v>
      </c>
      <c r="I61" s="8">
        <v>2.08</v>
      </c>
      <c r="J61" s="4">
        <v>0.46</v>
      </c>
      <c r="K61" s="4">
        <v>0.47</v>
      </c>
      <c r="L61" s="4">
        <v>0.49</v>
      </c>
      <c r="M61" s="4">
        <f>AVERAGE(J61:L61)</f>
        <v>0.47333333333333333</v>
      </c>
      <c r="N61" s="4">
        <f t="shared" si="0"/>
        <v>57.734499999999997</v>
      </c>
      <c r="O61" s="4">
        <f t="shared" si="1"/>
        <v>2.4999999999998579E-2</v>
      </c>
    </row>
    <row r="62" spans="3:25">
      <c r="D62" s="5">
        <v>500579</v>
      </c>
      <c r="E62" s="5">
        <v>57.787999999999997</v>
      </c>
      <c r="F62" s="5">
        <v>57.793999999999997</v>
      </c>
      <c r="G62" s="5">
        <v>149.88399999999999</v>
      </c>
      <c r="H62">
        <v>180</v>
      </c>
      <c r="I62" s="8">
        <v>2.11</v>
      </c>
      <c r="J62" s="4">
        <v>0.48</v>
      </c>
      <c r="K62" s="4">
        <v>0.47</v>
      </c>
      <c r="L62" s="4">
        <v>0.5</v>
      </c>
      <c r="M62" s="4">
        <f>AVERAGE(J62:L62)</f>
        <v>0.48333333333333334</v>
      </c>
      <c r="N62" s="4">
        <f t="shared" si="0"/>
        <v>57.790999999999997</v>
      </c>
      <c r="O62" s="4">
        <f t="shared" si="1"/>
        <v>6.0000000000002274E-3</v>
      </c>
    </row>
    <row r="63" spans="3:25">
      <c r="D63" s="5">
        <v>498993</v>
      </c>
      <c r="E63" s="5">
        <v>57.710999999999999</v>
      </c>
      <c r="F63" s="5">
        <v>57.725000000000001</v>
      </c>
      <c r="G63" s="5">
        <v>149.785</v>
      </c>
      <c r="H63">
        <v>180</v>
      </c>
      <c r="I63" s="8">
        <v>2.1</v>
      </c>
      <c r="J63" s="4">
        <v>0.49</v>
      </c>
      <c r="K63" s="4">
        <v>0.49</v>
      </c>
      <c r="L63" s="4">
        <v>0.5</v>
      </c>
      <c r="M63" s="4">
        <f>AVERAGE(J63:L63)</f>
        <v>0.49333333333333335</v>
      </c>
      <c r="N63" s="4">
        <f t="shared" si="0"/>
        <v>57.718000000000004</v>
      </c>
      <c r="O63" s="4">
        <f t="shared" si="1"/>
        <v>1.4000000000002899E-2</v>
      </c>
    </row>
    <row r="64" spans="3:25">
      <c r="D64" s="5">
        <v>499038</v>
      </c>
      <c r="E64" s="5">
        <v>57.71</v>
      </c>
      <c r="F64" s="5">
        <v>57.731999999999999</v>
      </c>
      <c r="G64" s="5">
        <v>149.78399999999999</v>
      </c>
      <c r="H64">
        <v>160</v>
      </c>
      <c r="I64" s="8">
        <v>2.12</v>
      </c>
      <c r="J64" s="4">
        <v>0.48</v>
      </c>
      <c r="K64" s="4">
        <v>0.45</v>
      </c>
      <c r="L64" s="4">
        <v>0.49</v>
      </c>
      <c r="M64" s="4">
        <f>AVERAGE(J64:L64)</f>
        <v>0.47333333333333333</v>
      </c>
      <c r="N64" s="4">
        <f t="shared" si="0"/>
        <v>57.721000000000004</v>
      </c>
      <c r="O64" s="4">
        <f t="shared" si="1"/>
        <v>2.1999999999998465E-2</v>
      </c>
    </row>
    <row r="65" spans="2:25">
      <c r="C65" s="20" t="s">
        <v>65</v>
      </c>
      <c r="D65" s="20"/>
      <c r="E65" s="8"/>
      <c r="F65"/>
      <c r="G65" s="8"/>
      <c r="I65" s="8"/>
      <c r="J65" s="4"/>
      <c r="K65" s="4"/>
      <c r="L65" s="4"/>
      <c r="M65" s="4"/>
      <c r="N65" s="4"/>
      <c r="O65" s="4"/>
      <c r="P65" s="3">
        <f>AVERAGE(D66:D70)</f>
        <v>497593.2</v>
      </c>
      <c r="Q65" s="3">
        <f>STDEV(D66:D70)</f>
        <v>646.25126692332299</v>
      </c>
      <c r="R65" s="2">
        <f>AVERAGE(E66:F70)</f>
        <v>57.69100000000001</v>
      </c>
      <c r="S65" s="2">
        <f>STDEV(N66:N70)</f>
        <v>3.780707605726602E-2</v>
      </c>
      <c r="T65" s="2">
        <f>AVERAGE(G66:G70)</f>
        <v>149.53339999999997</v>
      </c>
      <c r="U65" s="2">
        <f>STDEV(G66:G70)</f>
        <v>4.5086583370218807E-2</v>
      </c>
      <c r="V65" s="2">
        <f>AVERAGE(M66:M70)</f>
        <v>0.47666666666666668</v>
      </c>
      <c r="W65" s="2">
        <f>AVERAGE(O66:O70)</f>
        <v>3.2800000000000294E-2</v>
      </c>
      <c r="X65" s="26">
        <f>P65/$P$42</f>
        <v>0.99188254660246578</v>
      </c>
      <c r="Y65" s="26">
        <f>Q65/$P$42</f>
        <v>1.2882116403137652E-3</v>
      </c>
    </row>
    <row r="66" spans="2:25">
      <c r="D66" s="5">
        <v>497212</v>
      </c>
      <c r="E66" s="5">
        <v>57.683</v>
      </c>
      <c r="F66" s="5">
        <v>57.655000000000001</v>
      </c>
      <c r="G66" s="5">
        <v>149.51</v>
      </c>
      <c r="H66">
        <v>160</v>
      </c>
      <c r="I66" s="8">
        <v>2.95</v>
      </c>
      <c r="J66" s="4">
        <v>0.45</v>
      </c>
      <c r="K66" s="4">
        <v>0.46</v>
      </c>
      <c r="L66" s="4">
        <v>0.59</v>
      </c>
      <c r="M66" s="4">
        <f>AVERAGE(J66:L66)</f>
        <v>0.5</v>
      </c>
      <c r="N66" s="4">
        <f t="shared" si="0"/>
        <v>57.668999999999997</v>
      </c>
      <c r="O66" s="4">
        <f t="shared" si="1"/>
        <v>2.7999999999998693E-2</v>
      </c>
      <c r="R66" s="2" t="s">
        <v>11</v>
      </c>
    </row>
    <row r="67" spans="2:25">
      <c r="D67" s="5">
        <v>497674</v>
      </c>
      <c r="E67" s="5">
        <v>57.709000000000003</v>
      </c>
      <c r="F67" s="5">
        <v>57.668999999999997</v>
      </c>
      <c r="G67" s="5">
        <v>149.541</v>
      </c>
      <c r="H67">
        <v>180</v>
      </c>
      <c r="I67" s="8">
        <v>2.25</v>
      </c>
      <c r="J67" s="4">
        <v>0.47</v>
      </c>
      <c r="K67" s="4">
        <v>0.47</v>
      </c>
      <c r="L67" s="4">
        <v>0.55000000000000004</v>
      </c>
      <c r="M67" s="4">
        <f>AVERAGE(J67:L67)</f>
        <v>0.49666666666666665</v>
      </c>
      <c r="N67" s="4">
        <f t="shared" si="0"/>
        <v>57.689</v>
      </c>
      <c r="O67" s="4">
        <f t="shared" si="1"/>
        <v>4.0000000000006253E-2</v>
      </c>
    </row>
    <row r="68" spans="2:25">
      <c r="D68" s="5">
        <v>497923</v>
      </c>
      <c r="E68" s="5">
        <v>57.692</v>
      </c>
      <c r="F68" s="5">
        <v>57.716000000000001</v>
      </c>
      <c r="G68" s="5">
        <v>149.53800000000001</v>
      </c>
      <c r="H68">
        <v>160</v>
      </c>
      <c r="I68" s="8">
        <v>2.15</v>
      </c>
      <c r="J68" s="4">
        <v>0.42</v>
      </c>
      <c r="K68" s="4">
        <v>0.43</v>
      </c>
      <c r="L68" s="4">
        <v>0.48</v>
      </c>
      <c r="M68" s="4">
        <f>AVERAGE(J68:L68)</f>
        <v>0.44333333333333336</v>
      </c>
      <c r="N68" s="4">
        <f t="shared" si="0"/>
        <v>57.704000000000001</v>
      </c>
      <c r="O68" s="4">
        <f t="shared" si="1"/>
        <v>2.4000000000000909E-2</v>
      </c>
    </row>
    <row r="69" spans="2:25">
      <c r="D69" s="5">
        <v>498418</v>
      </c>
      <c r="E69" s="5">
        <v>57.771999999999998</v>
      </c>
      <c r="F69" s="5">
        <v>57.720999999999997</v>
      </c>
      <c r="G69" s="5">
        <v>149.6</v>
      </c>
      <c r="H69">
        <v>160</v>
      </c>
      <c r="I69" s="8">
        <v>2</v>
      </c>
      <c r="J69" s="4">
        <v>0.44</v>
      </c>
      <c r="K69" s="4">
        <v>0.44</v>
      </c>
      <c r="L69" s="4">
        <v>0.49</v>
      </c>
      <c r="M69" s="4">
        <f>AVERAGE(J69:L69)</f>
        <v>0.45666666666666672</v>
      </c>
      <c r="N69" s="4">
        <f t="shared" si="0"/>
        <v>57.746499999999997</v>
      </c>
      <c r="O69" s="4">
        <f t="shared" si="1"/>
        <v>5.1000000000001933E-2</v>
      </c>
    </row>
    <row r="70" spans="2:25">
      <c r="D70" s="5">
        <v>496739</v>
      </c>
      <c r="E70" s="5">
        <v>57.636000000000003</v>
      </c>
      <c r="F70" s="5">
        <v>57.656999999999996</v>
      </c>
      <c r="G70" s="5">
        <v>149.47800000000001</v>
      </c>
      <c r="H70">
        <v>180</v>
      </c>
      <c r="I70" s="8">
        <v>2.17</v>
      </c>
      <c r="J70" s="4">
        <v>0.45</v>
      </c>
      <c r="K70" s="4">
        <v>0.46</v>
      </c>
      <c r="L70" s="4">
        <v>0.55000000000000004</v>
      </c>
      <c r="M70" s="4">
        <f>AVERAGE(J70:L70)</f>
        <v>0.48666666666666664</v>
      </c>
      <c r="N70" s="4">
        <f t="shared" si="0"/>
        <v>57.646500000000003</v>
      </c>
      <c r="O70" s="4">
        <f t="shared" si="1"/>
        <v>2.099999999999369E-2</v>
      </c>
    </row>
    <row r="71" spans="2:25">
      <c r="D71" s="5"/>
      <c r="E71" s="5"/>
      <c r="G71" s="5"/>
      <c r="I71" s="8"/>
      <c r="J71" s="4"/>
      <c r="K71" s="4"/>
      <c r="L71" s="4"/>
      <c r="M71" s="4"/>
      <c r="N71" s="4"/>
      <c r="O71" s="4"/>
    </row>
    <row r="72" spans="2:25">
      <c r="B72" s="14" t="s">
        <v>9</v>
      </c>
      <c r="D72" s="6"/>
      <c r="E72" s="6"/>
      <c r="F72" s="6"/>
      <c r="G72" s="6"/>
      <c r="I72" s="7"/>
      <c r="J72" s="4"/>
      <c r="K72" s="4"/>
      <c r="L72" s="4"/>
      <c r="M72" s="4"/>
      <c r="N72" s="4"/>
      <c r="O72" s="4"/>
    </row>
    <row r="73" spans="2:25">
      <c r="C73" s="14" t="s">
        <v>32</v>
      </c>
      <c r="D73" s="8"/>
      <c r="E73" s="5"/>
      <c r="F73"/>
      <c r="G73" s="5"/>
      <c r="I73" s="7"/>
      <c r="J73" s="4"/>
      <c r="K73" s="4"/>
      <c r="L73" s="4"/>
      <c r="M73" s="4"/>
      <c r="N73" s="4"/>
      <c r="O73" s="4"/>
      <c r="P73" s="3">
        <f>AVERAGE(D74:D79)</f>
        <v>976640.16666666663</v>
      </c>
      <c r="Q73" s="3">
        <f>STDEV(D74:D79)</f>
        <v>1192.1203658467825</v>
      </c>
      <c r="R73" s="2">
        <f>AVERAGE(E74:F79)</f>
        <v>92.950083333333325</v>
      </c>
      <c r="S73" s="2">
        <f>STDEV(N74:N79)</f>
        <v>0.37195368215231461</v>
      </c>
      <c r="T73" s="2">
        <f>AVERAGE(G74:G79)</f>
        <v>130.04366666666667</v>
      </c>
      <c r="U73" s="2">
        <f>STDEV(G74:G79)</f>
        <v>0.22500014814810299</v>
      </c>
      <c r="V73" s="2">
        <f>AVERAGE(M74:M79)</f>
        <v>0.5083333333333333</v>
      </c>
      <c r="W73" s="2">
        <f>AVERAGE(O74:O79)</f>
        <v>4.0166666666664241E-2</v>
      </c>
      <c r="X73" s="26">
        <f>P73/$P$73</f>
        <v>1</v>
      </c>
      <c r="Y73" s="26">
        <f>Q73/$P$73</f>
        <v>1.2206341767772701E-3</v>
      </c>
    </row>
    <row r="74" spans="2:25">
      <c r="C74"/>
      <c r="D74" s="6">
        <v>977746</v>
      </c>
      <c r="E74" s="6">
        <v>92.212000000000003</v>
      </c>
      <c r="F74" s="6">
        <v>92.188000000000002</v>
      </c>
      <c r="G74" s="6">
        <v>129.96</v>
      </c>
      <c r="H74">
        <v>195</v>
      </c>
      <c r="I74" s="7">
        <v>2.2200000000000002</v>
      </c>
      <c r="J74" s="4">
        <v>0.55000000000000004</v>
      </c>
      <c r="K74" s="4">
        <v>0.48</v>
      </c>
      <c r="L74" s="4">
        <v>0.53</v>
      </c>
      <c r="M74" s="4">
        <f t="shared" ref="M74:M79" si="7">AVERAGE(J74:L74)</f>
        <v>0.52</v>
      </c>
      <c r="N74" s="4">
        <f t="shared" ref="N74:N134" si="8">AVERAGE(E74:F74)</f>
        <v>92.2</v>
      </c>
      <c r="O74" s="4">
        <f t="shared" ref="O74:O134" si="9">ABS(E74-F74)</f>
        <v>2.4000000000000909E-2</v>
      </c>
    </row>
    <row r="75" spans="2:25">
      <c r="C75"/>
      <c r="D75" s="6">
        <v>974924</v>
      </c>
      <c r="E75" s="6">
        <v>93.111999999999995</v>
      </c>
      <c r="F75" s="6">
        <v>93.09</v>
      </c>
      <c r="G75" s="6">
        <v>129.83600000000001</v>
      </c>
      <c r="H75">
        <v>160</v>
      </c>
      <c r="I75" s="7">
        <v>2.2999999999999998</v>
      </c>
      <c r="J75" s="4">
        <v>0.5</v>
      </c>
      <c r="K75" s="4">
        <v>0.46</v>
      </c>
      <c r="L75" s="4">
        <v>0.53</v>
      </c>
      <c r="M75" s="4">
        <f t="shared" si="7"/>
        <v>0.49666666666666665</v>
      </c>
      <c r="N75" s="4">
        <f t="shared" si="8"/>
        <v>93.100999999999999</v>
      </c>
      <c r="O75" s="4">
        <f t="shared" si="9"/>
        <v>2.199999999999136E-2</v>
      </c>
    </row>
    <row r="76" spans="2:25">
      <c r="C76"/>
      <c r="D76" s="6">
        <v>978129</v>
      </c>
      <c r="E76" s="6">
        <v>93.082999999999998</v>
      </c>
      <c r="F76" s="6">
        <v>93.067999999999998</v>
      </c>
      <c r="G76" s="6">
        <v>130.34</v>
      </c>
      <c r="H76">
        <v>140</v>
      </c>
      <c r="I76" s="7">
        <v>2.4300000000000002</v>
      </c>
      <c r="J76" s="4">
        <v>0.44</v>
      </c>
      <c r="K76" s="4">
        <v>0.53</v>
      </c>
      <c r="L76" s="4">
        <v>0.5</v>
      </c>
      <c r="M76" s="4">
        <f t="shared" si="7"/>
        <v>0.49</v>
      </c>
      <c r="N76" s="4">
        <f t="shared" si="8"/>
        <v>93.075500000000005</v>
      </c>
      <c r="O76" s="4">
        <f t="shared" si="9"/>
        <v>1.5000000000000568E-2</v>
      </c>
    </row>
    <row r="77" spans="2:25">
      <c r="C77"/>
      <c r="D77" s="6">
        <v>976026</v>
      </c>
      <c r="E77" s="6">
        <v>93.242000000000004</v>
      </c>
      <c r="F77" s="6">
        <v>93.179000000000002</v>
      </c>
      <c r="G77" s="6">
        <v>129.76499999999999</v>
      </c>
      <c r="H77">
        <v>180</v>
      </c>
      <c r="I77" s="7">
        <v>2.3199999999999998</v>
      </c>
      <c r="J77" s="4">
        <v>0.55000000000000004</v>
      </c>
      <c r="K77" s="4">
        <v>0.47</v>
      </c>
      <c r="L77" s="4">
        <v>0.55000000000000004</v>
      </c>
      <c r="M77" s="4">
        <f t="shared" si="7"/>
        <v>0.52333333333333332</v>
      </c>
      <c r="N77" s="4">
        <f t="shared" si="8"/>
        <v>93.210499999999996</v>
      </c>
      <c r="O77" s="4">
        <f t="shared" si="9"/>
        <v>6.3000000000002387E-2</v>
      </c>
    </row>
    <row r="78" spans="2:25">
      <c r="C78"/>
      <c r="D78" s="6">
        <v>976901</v>
      </c>
      <c r="E78" s="6">
        <v>93.036000000000001</v>
      </c>
      <c r="F78" s="6">
        <v>93.087000000000003</v>
      </c>
      <c r="G78" s="6">
        <v>130.18700000000001</v>
      </c>
      <c r="H78">
        <v>170</v>
      </c>
      <c r="I78" s="7">
        <v>2.3199999999999998</v>
      </c>
      <c r="J78" s="4">
        <v>0.52</v>
      </c>
      <c r="K78" s="4">
        <v>0.47</v>
      </c>
      <c r="L78" s="4">
        <v>0.5</v>
      </c>
      <c r="M78" s="4">
        <f t="shared" si="7"/>
        <v>0.49666666666666665</v>
      </c>
      <c r="N78" s="4">
        <f t="shared" si="8"/>
        <v>93.061499999999995</v>
      </c>
      <c r="O78" s="4">
        <f t="shared" si="9"/>
        <v>5.1000000000001933E-2</v>
      </c>
    </row>
    <row r="79" spans="2:25">
      <c r="C79"/>
      <c r="D79" s="6">
        <v>976115</v>
      </c>
      <c r="E79" s="6">
        <v>93.084999999999994</v>
      </c>
      <c r="F79" s="6">
        <v>93.019000000000005</v>
      </c>
      <c r="G79" s="6">
        <v>130.17400000000001</v>
      </c>
      <c r="H79">
        <v>150</v>
      </c>
      <c r="I79" s="7">
        <v>2.6</v>
      </c>
      <c r="J79" s="4">
        <v>0.52</v>
      </c>
      <c r="K79" s="4">
        <v>0.47</v>
      </c>
      <c r="L79" s="4">
        <v>0.57999999999999996</v>
      </c>
      <c r="M79" s="4">
        <f t="shared" si="7"/>
        <v>0.52333333333333332</v>
      </c>
      <c r="N79" s="4">
        <f t="shared" si="8"/>
        <v>93.051999999999992</v>
      </c>
      <c r="O79" s="4">
        <f t="shared" si="9"/>
        <v>6.599999999998829E-2</v>
      </c>
    </row>
    <row r="80" spans="2:25">
      <c r="C80" s="14" t="s">
        <v>33</v>
      </c>
      <c r="D80" s="5"/>
      <c r="E80" s="5"/>
      <c r="F80"/>
      <c r="G80" s="5"/>
      <c r="I80" s="8"/>
      <c r="J80" s="4"/>
      <c r="K80" s="4"/>
      <c r="L80" s="4"/>
      <c r="M80" s="4"/>
      <c r="N80" s="4"/>
      <c r="O80" s="4"/>
      <c r="P80" s="3">
        <f>AVERAGE(D81:D85)</f>
        <v>976595</v>
      </c>
      <c r="Q80" s="3">
        <f>STDEV(D81:D85)</f>
        <v>1998.1376328971935</v>
      </c>
      <c r="R80" s="2">
        <f>AVERAGE(E81:F85)</f>
        <v>92.973399999999998</v>
      </c>
      <c r="S80" s="2">
        <f>STDEV(N81:N85)</f>
        <v>0.46649938370805444</v>
      </c>
      <c r="T80" s="2">
        <f>AVERAGE(G81:G85)</f>
        <v>129.86759999999998</v>
      </c>
      <c r="U80" s="2">
        <f>STDEV(G81:G85)</f>
        <v>0.22384883292079455</v>
      </c>
      <c r="V80" s="2">
        <f>AVERAGE(M81:M85)</f>
        <v>0.52933333333333332</v>
      </c>
      <c r="W80" s="2">
        <f>AVERAGE(O81:O85)</f>
        <v>0.42479999999999618</v>
      </c>
      <c r="X80" s="26">
        <f>P80/$P$73</f>
        <v>0.99995375301138723</v>
      </c>
      <c r="Y80" s="26">
        <f>Q80/$P$73</f>
        <v>2.0459302218922256E-3</v>
      </c>
    </row>
    <row r="81" spans="3:25">
      <c r="C81"/>
      <c r="D81" s="6">
        <v>973092</v>
      </c>
      <c r="E81" s="6">
        <v>93.12</v>
      </c>
      <c r="F81" s="6">
        <v>93.150999999999996</v>
      </c>
      <c r="G81" s="6">
        <v>129.535</v>
      </c>
      <c r="H81">
        <v>140</v>
      </c>
      <c r="I81" s="7">
        <v>3.23</v>
      </c>
      <c r="J81" s="4">
        <v>0.52</v>
      </c>
      <c r="K81" s="4">
        <v>0.47</v>
      </c>
      <c r="L81" s="4">
        <v>0.6</v>
      </c>
      <c r="M81" s="4">
        <f>AVERAGE(J81:L81)</f>
        <v>0.52999999999999992</v>
      </c>
      <c r="N81" s="4">
        <f t="shared" si="8"/>
        <v>93.135500000000008</v>
      </c>
      <c r="O81" s="4">
        <f t="shared" si="9"/>
        <v>3.0999999999991701E-2</v>
      </c>
    </row>
    <row r="82" spans="3:25">
      <c r="C82"/>
      <c r="D82" s="6">
        <v>976789</v>
      </c>
      <c r="E82" s="6">
        <v>93.174999999999997</v>
      </c>
      <c r="F82" s="6">
        <v>93.224999999999994</v>
      </c>
      <c r="G82" s="6">
        <v>129.79</v>
      </c>
      <c r="H82">
        <v>175</v>
      </c>
      <c r="I82" s="7">
        <v>2.54</v>
      </c>
      <c r="J82" s="4">
        <v>0.54</v>
      </c>
      <c r="K82" s="4">
        <v>0.46</v>
      </c>
      <c r="L82" s="4">
        <v>0.56999999999999995</v>
      </c>
      <c r="M82" s="4">
        <f>AVERAGE(J82:L82)</f>
        <v>0.52333333333333332</v>
      </c>
      <c r="N82" s="4">
        <f t="shared" si="8"/>
        <v>93.199999999999989</v>
      </c>
      <c r="O82" s="4">
        <f t="shared" si="9"/>
        <v>4.9999999999997158E-2</v>
      </c>
    </row>
    <row r="83" spans="3:25">
      <c r="C83"/>
      <c r="D83" s="6">
        <v>977662</v>
      </c>
      <c r="E83" s="6">
        <v>93.231999999999999</v>
      </c>
      <c r="F83" s="6">
        <v>93.23</v>
      </c>
      <c r="G83" s="6">
        <v>129.88</v>
      </c>
      <c r="H83">
        <v>195</v>
      </c>
      <c r="I83" s="7">
        <v>2.57</v>
      </c>
      <c r="J83" s="4">
        <v>0.6</v>
      </c>
      <c r="K83" s="4">
        <v>0.48</v>
      </c>
      <c r="L83" s="4">
        <v>0.56000000000000005</v>
      </c>
      <c r="M83" s="4">
        <f>AVERAGE(J83:L83)</f>
        <v>0.54666666666666675</v>
      </c>
      <c r="N83" s="4">
        <f t="shared" si="8"/>
        <v>93.230999999999995</v>
      </c>
      <c r="O83" s="4">
        <f t="shared" si="9"/>
        <v>1.9999999999953388E-3</v>
      </c>
    </row>
    <row r="84" spans="3:25">
      <c r="C84"/>
      <c r="D84" s="6">
        <v>977786</v>
      </c>
      <c r="E84" s="6">
        <v>93.180999999999997</v>
      </c>
      <c r="F84" s="6">
        <v>93.137</v>
      </c>
      <c r="G84" s="6">
        <v>130.01900000000001</v>
      </c>
      <c r="H84">
        <v>175</v>
      </c>
      <c r="I84" s="7">
        <v>2.5299999999999998</v>
      </c>
      <c r="J84" s="4">
        <v>0.57999999999999996</v>
      </c>
      <c r="K84" s="4">
        <v>0.46</v>
      </c>
      <c r="L84" s="4">
        <v>0.55000000000000004</v>
      </c>
      <c r="M84" s="4">
        <f>AVERAGE(J84:L84)</f>
        <v>0.53</v>
      </c>
      <c r="N84" s="4">
        <f t="shared" si="8"/>
        <v>93.158999999999992</v>
      </c>
      <c r="O84" s="4">
        <f t="shared" si="9"/>
        <v>4.399999999999693E-2</v>
      </c>
    </row>
    <row r="85" spans="3:25">
      <c r="C85"/>
      <c r="D85" s="6">
        <v>977646</v>
      </c>
      <c r="E85" s="6">
        <v>93.14</v>
      </c>
      <c r="F85" s="6">
        <v>91.143000000000001</v>
      </c>
      <c r="G85" s="6">
        <v>130.114</v>
      </c>
      <c r="H85">
        <v>145</v>
      </c>
      <c r="I85" s="7">
        <v>2.74</v>
      </c>
      <c r="J85" s="4">
        <v>0.52</v>
      </c>
      <c r="K85" s="4">
        <v>0.47</v>
      </c>
      <c r="L85" s="4">
        <v>0.56000000000000005</v>
      </c>
      <c r="M85" s="4">
        <f>AVERAGE(J85:L85)</f>
        <v>0.51666666666666672</v>
      </c>
      <c r="N85" s="4">
        <f t="shared" si="8"/>
        <v>92.141500000000008</v>
      </c>
      <c r="O85" s="4">
        <f t="shared" si="9"/>
        <v>1.9969999999999999</v>
      </c>
    </row>
    <row r="86" spans="3:25">
      <c r="C86" s="14" t="s">
        <v>34</v>
      </c>
      <c r="D86" s="5"/>
      <c r="E86" s="5"/>
      <c r="F86"/>
      <c r="G86" s="5"/>
      <c r="I86" s="8"/>
      <c r="J86" s="4"/>
      <c r="K86" s="4"/>
      <c r="L86" s="4"/>
      <c r="M86" s="4"/>
      <c r="N86" s="4"/>
      <c r="O86" s="4"/>
      <c r="P86" s="3">
        <f>AVERAGE(D87:D92)</f>
        <v>972139</v>
      </c>
      <c r="Q86" s="3">
        <f>STDEV(D87:D92)</f>
        <v>4848.7318754494972</v>
      </c>
      <c r="R86" s="2">
        <f>AVERAGE(E87:F92)</f>
        <v>93.133083333333346</v>
      </c>
      <c r="S86" s="2">
        <f>STDEV(N87:N92)</f>
        <v>8.9379201532941738E-2</v>
      </c>
      <c r="T86" s="2">
        <f>AVERAGE(G87:G92)</f>
        <v>129.40583333333333</v>
      </c>
      <c r="U86" s="2">
        <f>STDEV(G87:G92)</f>
        <v>0.42883722630698995</v>
      </c>
      <c r="V86" s="2">
        <f>AVERAGE(M87:M92)</f>
        <v>0.53166666666666662</v>
      </c>
      <c r="W86" s="2">
        <f>AVERAGE(O87:O92)</f>
        <v>3.0166666666666231E-2</v>
      </c>
      <c r="X86" s="26">
        <f>P86/$P$73</f>
        <v>0.99539117187650661</v>
      </c>
      <c r="Y86" s="26">
        <f>Q86/$P$73</f>
        <v>4.9647065940350574E-3</v>
      </c>
    </row>
    <row r="87" spans="3:25">
      <c r="C87"/>
      <c r="D87" s="6">
        <v>967490</v>
      </c>
      <c r="E87" s="6">
        <v>93.06</v>
      </c>
      <c r="F87" s="6">
        <v>93.03</v>
      </c>
      <c r="G87" s="6">
        <v>129.07</v>
      </c>
      <c r="H87">
        <v>140</v>
      </c>
      <c r="I87" s="7">
        <v>3.47</v>
      </c>
      <c r="J87" s="4">
        <v>0.46</v>
      </c>
      <c r="K87" s="4">
        <v>0.44</v>
      </c>
      <c r="L87" s="4">
        <v>0.57999999999999996</v>
      </c>
      <c r="M87" s="4">
        <f t="shared" ref="M87:M92" si="10">AVERAGE(J87:L87)</f>
        <v>0.49333333333333335</v>
      </c>
      <c r="N87" s="4">
        <f t="shared" si="8"/>
        <v>93.045000000000002</v>
      </c>
      <c r="O87" s="4">
        <f t="shared" si="9"/>
        <v>3.0000000000001137E-2</v>
      </c>
    </row>
    <row r="88" spans="3:25">
      <c r="C88"/>
      <c r="D88" s="6">
        <v>978573</v>
      </c>
      <c r="E88" s="6">
        <v>93.265000000000001</v>
      </c>
      <c r="F88" s="6">
        <v>93.293000000000006</v>
      </c>
      <c r="G88" s="6">
        <v>129.85900000000001</v>
      </c>
      <c r="H88">
        <v>215</v>
      </c>
      <c r="I88" s="7">
        <v>2.2599999999999998</v>
      </c>
      <c r="J88" s="4">
        <v>0.52</v>
      </c>
      <c r="K88" s="4">
        <v>0.47</v>
      </c>
      <c r="L88" s="4">
        <v>0.53</v>
      </c>
      <c r="M88" s="4">
        <f t="shared" si="10"/>
        <v>0.50666666666666671</v>
      </c>
      <c r="N88" s="4">
        <f t="shared" si="8"/>
        <v>93.278999999999996</v>
      </c>
      <c r="O88" s="4">
        <f t="shared" si="9"/>
        <v>2.8000000000005798E-2</v>
      </c>
    </row>
    <row r="89" spans="3:25">
      <c r="C89"/>
      <c r="D89" s="6">
        <v>971274</v>
      </c>
      <c r="E89" s="6">
        <v>93.173000000000002</v>
      </c>
      <c r="F89" s="6">
        <v>93.135000000000005</v>
      </c>
      <c r="G89" s="6">
        <v>129.25299999999999</v>
      </c>
      <c r="H89">
        <v>170</v>
      </c>
      <c r="I89" s="7">
        <v>2.4500000000000002</v>
      </c>
      <c r="J89" s="4">
        <v>0.56000000000000005</v>
      </c>
      <c r="K89" s="4">
        <v>0.51</v>
      </c>
      <c r="L89" s="4">
        <v>0.59</v>
      </c>
      <c r="M89" s="4">
        <f t="shared" si="10"/>
        <v>0.55333333333333334</v>
      </c>
      <c r="N89" s="4">
        <f t="shared" si="8"/>
        <v>93.153999999999996</v>
      </c>
      <c r="O89" s="4">
        <f t="shared" si="9"/>
        <v>3.7999999999996703E-2</v>
      </c>
    </row>
    <row r="90" spans="3:25">
      <c r="C90"/>
      <c r="D90" s="6">
        <v>968144</v>
      </c>
      <c r="E90" s="6">
        <v>93.051000000000002</v>
      </c>
      <c r="F90" s="6">
        <v>93.022000000000006</v>
      </c>
      <c r="G90" s="6">
        <v>129.09399999999999</v>
      </c>
      <c r="H90">
        <v>170</v>
      </c>
      <c r="I90" s="7">
        <v>3.01</v>
      </c>
      <c r="J90" s="4">
        <v>0.54</v>
      </c>
      <c r="K90" s="4">
        <v>0.49</v>
      </c>
      <c r="L90" s="4">
        <v>0.6</v>
      </c>
      <c r="M90" s="4">
        <f t="shared" si="10"/>
        <v>0.54333333333333333</v>
      </c>
      <c r="N90" s="4">
        <f t="shared" si="8"/>
        <v>93.036500000000004</v>
      </c>
      <c r="O90" s="4">
        <f t="shared" si="9"/>
        <v>2.8999999999996362E-2</v>
      </c>
    </row>
    <row r="91" spans="3:25">
      <c r="C91"/>
      <c r="D91" s="6">
        <v>977745</v>
      </c>
      <c r="E91" s="6">
        <v>93.165999999999997</v>
      </c>
      <c r="F91" s="6">
        <v>93.162000000000006</v>
      </c>
      <c r="G91" s="6">
        <v>130.03800000000001</v>
      </c>
      <c r="H91">
        <v>180</v>
      </c>
      <c r="I91" s="7">
        <v>2.29</v>
      </c>
      <c r="J91" s="4">
        <v>0.55000000000000004</v>
      </c>
      <c r="K91" s="4">
        <v>0.49</v>
      </c>
      <c r="L91" s="4">
        <v>0.57999999999999996</v>
      </c>
      <c r="M91" s="4">
        <f t="shared" si="10"/>
        <v>0.54</v>
      </c>
      <c r="N91" s="4">
        <f t="shared" si="8"/>
        <v>93.164000000000001</v>
      </c>
      <c r="O91" s="4">
        <f t="shared" si="9"/>
        <v>3.9999999999906777E-3</v>
      </c>
    </row>
    <row r="92" spans="3:25">
      <c r="C92"/>
      <c r="D92" s="6">
        <v>969608</v>
      </c>
      <c r="E92" s="6">
        <v>93.093999999999994</v>
      </c>
      <c r="F92" s="6">
        <v>93.146000000000001</v>
      </c>
      <c r="G92" s="6">
        <v>129.12100000000001</v>
      </c>
      <c r="H92">
        <v>160</v>
      </c>
      <c r="I92" s="7">
        <v>2.63</v>
      </c>
      <c r="J92" s="4">
        <v>0.56999999999999995</v>
      </c>
      <c r="K92" s="4">
        <v>0.48</v>
      </c>
      <c r="L92" s="4">
        <v>0.61</v>
      </c>
      <c r="M92" s="4">
        <f t="shared" si="10"/>
        <v>0.55333333333333323</v>
      </c>
      <c r="N92" s="4">
        <f t="shared" si="8"/>
        <v>93.12</v>
      </c>
      <c r="O92" s="4">
        <f t="shared" si="9"/>
        <v>5.2000000000006708E-2</v>
      </c>
    </row>
    <row r="93" spans="3:25">
      <c r="C93" s="14" t="s">
        <v>35</v>
      </c>
      <c r="D93" s="5"/>
      <c r="E93" s="5"/>
      <c r="F93"/>
      <c r="G93" s="5"/>
      <c r="I93" s="8"/>
      <c r="J93" s="4"/>
      <c r="K93" s="4"/>
      <c r="L93" s="4"/>
      <c r="M93" s="4"/>
      <c r="N93" s="4"/>
      <c r="O93" s="4"/>
      <c r="P93" s="3">
        <f>AVERAGE(D94:D99)</f>
        <v>967721.66666666663</v>
      </c>
      <c r="Q93" s="3">
        <f>STDEV(D94:D99)</f>
        <v>6830.429435011145</v>
      </c>
      <c r="R93" s="2">
        <f>AVERAGE(E94:F99)</f>
        <v>93.026583333333306</v>
      </c>
      <c r="S93" s="2">
        <f>STDEV(N94:N99)</f>
        <v>0.12239052931769963</v>
      </c>
      <c r="T93" s="2">
        <f>AVERAGE(G94:G99)</f>
        <v>129.13649999999998</v>
      </c>
      <c r="U93" s="2">
        <f>STDEV(G94:G99)</f>
        <v>0.61844118556253902</v>
      </c>
      <c r="V93" s="2">
        <f>AVERAGE(M94:M99)</f>
        <v>0.5394444444444445</v>
      </c>
      <c r="W93" s="2">
        <f>AVERAGE(O94:O99)</f>
        <v>5.8166666666664923E-2</v>
      </c>
      <c r="X93" s="26">
        <f>P93/$P$73</f>
        <v>0.99086818225955275</v>
      </c>
      <c r="Y93" s="26">
        <f>Q93/$P$73</f>
        <v>6.9938035195949632E-3</v>
      </c>
    </row>
    <row r="94" spans="3:25">
      <c r="C94"/>
      <c r="D94" s="6">
        <v>965547</v>
      </c>
      <c r="E94" s="6">
        <v>92.986999999999995</v>
      </c>
      <c r="F94" s="6">
        <v>92.986999999999995</v>
      </c>
      <c r="G94" s="6">
        <v>128.94999999999999</v>
      </c>
      <c r="H94">
        <v>145</v>
      </c>
      <c r="I94" s="7">
        <v>3.01</v>
      </c>
      <c r="J94" s="4">
        <v>0.63</v>
      </c>
      <c r="K94" s="4">
        <v>0.46</v>
      </c>
      <c r="L94" s="4">
        <v>0.62</v>
      </c>
      <c r="M94" s="4">
        <f t="shared" ref="M94:M99" si="11">AVERAGE(J94:L94)</f>
        <v>0.56999999999999995</v>
      </c>
      <c r="N94" s="4">
        <f t="shared" si="8"/>
        <v>92.986999999999995</v>
      </c>
      <c r="O94" s="4">
        <f t="shared" si="9"/>
        <v>0</v>
      </c>
    </row>
    <row r="95" spans="3:25">
      <c r="C95"/>
      <c r="D95" s="6">
        <v>966587</v>
      </c>
      <c r="E95" s="6">
        <v>93.022999999999996</v>
      </c>
      <c r="F95" s="6">
        <v>92.981999999999999</v>
      </c>
      <c r="G95" s="6">
        <v>129.029</v>
      </c>
      <c r="H95">
        <v>175</v>
      </c>
      <c r="I95" s="7">
        <v>2.78</v>
      </c>
      <c r="J95" s="4">
        <v>0.56999999999999995</v>
      </c>
      <c r="K95" s="4">
        <v>0.48</v>
      </c>
      <c r="L95" s="4">
        <v>0.64</v>
      </c>
      <c r="M95" s="4">
        <f t="shared" si="11"/>
        <v>0.56333333333333335</v>
      </c>
      <c r="N95" s="4">
        <f t="shared" si="8"/>
        <v>93.002499999999998</v>
      </c>
      <c r="O95" s="4">
        <f t="shared" si="9"/>
        <v>4.0999999999996817E-2</v>
      </c>
    </row>
    <row r="96" spans="3:25">
      <c r="C96"/>
      <c r="D96" s="6">
        <v>956439</v>
      </c>
      <c r="E96" s="6">
        <v>92.85</v>
      </c>
      <c r="F96" s="6">
        <v>92.861999999999995</v>
      </c>
      <c r="G96" s="6">
        <v>128.1</v>
      </c>
      <c r="H96">
        <v>155</v>
      </c>
      <c r="I96" s="7">
        <v>3.36</v>
      </c>
      <c r="J96" s="4">
        <v>0.56000000000000005</v>
      </c>
      <c r="K96" s="4">
        <v>0.45</v>
      </c>
      <c r="L96" s="4">
        <v>0.61</v>
      </c>
      <c r="M96" s="4">
        <f t="shared" si="11"/>
        <v>0.54</v>
      </c>
      <c r="N96" s="4">
        <f t="shared" si="8"/>
        <v>92.855999999999995</v>
      </c>
      <c r="O96" s="4">
        <f t="shared" si="9"/>
        <v>1.2000000000000455E-2</v>
      </c>
    </row>
    <row r="97" spans="1:23">
      <c r="C97"/>
      <c r="D97" s="6">
        <v>975438</v>
      </c>
      <c r="E97" s="6">
        <v>93.26</v>
      </c>
      <c r="F97" s="6">
        <v>93.18</v>
      </c>
      <c r="G97" s="6">
        <v>129.82</v>
      </c>
      <c r="H97">
        <v>160</v>
      </c>
      <c r="I97" s="7">
        <v>4.04</v>
      </c>
      <c r="J97" s="4">
        <v>0.5</v>
      </c>
      <c r="K97" s="4">
        <v>0.45</v>
      </c>
      <c r="L97" s="4">
        <v>0.61</v>
      </c>
      <c r="M97" s="4">
        <f t="shared" si="11"/>
        <v>0.52</v>
      </c>
      <c r="N97" s="4">
        <f t="shared" si="8"/>
        <v>93.22</v>
      </c>
      <c r="O97" s="4">
        <f t="shared" si="9"/>
        <v>7.9999999999998295E-2</v>
      </c>
    </row>
    <row r="98" spans="1:23">
      <c r="C98"/>
      <c r="D98" s="6">
        <v>968263</v>
      </c>
      <c r="E98" s="6">
        <v>93.054000000000002</v>
      </c>
      <c r="F98" s="6">
        <v>92.936000000000007</v>
      </c>
      <c r="G98" s="6">
        <v>129.22</v>
      </c>
      <c r="H98">
        <v>135</v>
      </c>
      <c r="I98" s="7">
        <v>3.77</v>
      </c>
      <c r="J98" s="4">
        <v>0.55000000000000004</v>
      </c>
      <c r="K98" s="4">
        <v>0.47</v>
      </c>
      <c r="L98" s="4">
        <v>0.61</v>
      </c>
      <c r="M98" s="4">
        <f t="shared" si="11"/>
        <v>0.54333333333333333</v>
      </c>
      <c r="N98" s="4">
        <f t="shared" si="8"/>
        <v>92.995000000000005</v>
      </c>
      <c r="O98" s="4">
        <f t="shared" si="9"/>
        <v>0.117999999999995</v>
      </c>
    </row>
    <row r="99" spans="1:23">
      <c r="C99"/>
      <c r="D99" s="6">
        <v>974056</v>
      </c>
      <c r="E99" s="6">
        <v>93.05</v>
      </c>
      <c r="F99" s="6">
        <v>93.147999999999996</v>
      </c>
      <c r="G99" s="6">
        <v>129.69999999999999</v>
      </c>
      <c r="H99">
        <v>220</v>
      </c>
      <c r="I99" s="7">
        <v>3.18</v>
      </c>
      <c r="J99" s="4">
        <v>0.49</v>
      </c>
      <c r="K99" s="4">
        <v>0.45</v>
      </c>
      <c r="L99" s="4">
        <v>0.56000000000000005</v>
      </c>
      <c r="M99" s="4">
        <f t="shared" si="11"/>
        <v>0.5</v>
      </c>
      <c r="N99" s="4">
        <f t="shared" si="8"/>
        <v>93.09899999999999</v>
      </c>
      <c r="O99" s="4">
        <f t="shared" si="9"/>
        <v>9.7999999999998977E-2</v>
      </c>
    </row>
    <row r="100" spans="1:23">
      <c r="C100"/>
      <c r="D100" s="5"/>
      <c r="E100" s="5"/>
      <c r="G100" s="5"/>
      <c r="N100" s="4"/>
      <c r="O100" s="4"/>
    </row>
    <row r="101" spans="1:23" ht="24">
      <c r="A101" s="13" t="s">
        <v>4</v>
      </c>
      <c r="B101" s="14" t="s">
        <v>70</v>
      </c>
      <c r="C101" s="14" t="s">
        <v>29</v>
      </c>
      <c r="D101" s="5"/>
      <c r="E101" s="5"/>
      <c r="G101" s="5"/>
      <c r="I101" s="8"/>
      <c r="J101" s="4"/>
      <c r="K101" s="4"/>
      <c r="L101" s="4"/>
      <c r="M101" s="4"/>
      <c r="N101" s="4"/>
      <c r="O101" s="4"/>
    </row>
    <row r="102" spans="1:23">
      <c r="B102" s="15" t="s">
        <v>52</v>
      </c>
      <c r="C102" s="22" t="s">
        <v>50</v>
      </c>
      <c r="D102" s="5"/>
      <c r="E102" s="5"/>
      <c r="G102" s="5"/>
      <c r="I102" s="8"/>
      <c r="J102" s="4"/>
      <c r="K102" s="4"/>
      <c r="L102" s="4"/>
      <c r="M102" s="4"/>
      <c r="N102" s="4"/>
      <c r="O102" s="4"/>
      <c r="P102" s="3">
        <f>AVERAGE(D103:D107)</f>
        <v>499166.6</v>
      </c>
      <c r="Q102" s="3">
        <f>STDEV(D103:D107)</f>
        <v>496.01592716363456</v>
      </c>
      <c r="R102" s="2">
        <f>AVERAGE(E103:F107)</f>
        <v>57.714999999999996</v>
      </c>
      <c r="S102" s="2">
        <f>STDEV(N103:N107)</f>
        <v>2.2466641938660676E-2</v>
      </c>
      <c r="T102" s="2">
        <f>AVERAGE(G103:G107)</f>
        <v>149.85359999999997</v>
      </c>
      <c r="U102" s="2">
        <f>STDEV(G103:G107)</f>
        <v>3.8220413393890873E-2</v>
      </c>
      <c r="V102" s="2">
        <f>AVERAGE(M103:M107)</f>
        <v>0.52133333333333343</v>
      </c>
      <c r="W102" s="2">
        <f>AVERAGE(O103:O107)</f>
        <v>1.4399999999999125E-2</v>
      </c>
    </row>
    <row r="103" spans="1:23">
      <c r="D103" s="6">
        <v>499546</v>
      </c>
      <c r="E103" s="6">
        <v>57.723999999999997</v>
      </c>
      <c r="F103" s="6">
        <v>57.738999999999997</v>
      </c>
      <c r="G103" s="6">
        <v>149.881</v>
      </c>
      <c r="H103">
        <v>150</v>
      </c>
      <c r="I103" s="7">
        <v>2</v>
      </c>
      <c r="J103" s="4">
        <v>0.56000000000000005</v>
      </c>
      <c r="K103" s="4">
        <v>0.52</v>
      </c>
      <c r="L103" s="4">
        <v>0.5</v>
      </c>
      <c r="M103" s="4">
        <f>AVERAGE(J103:L103)</f>
        <v>0.52666666666666673</v>
      </c>
      <c r="N103" s="4">
        <f t="shared" si="8"/>
        <v>57.731499999999997</v>
      </c>
      <c r="O103" s="4">
        <f t="shared" si="9"/>
        <v>1.5000000000000568E-2</v>
      </c>
    </row>
    <row r="104" spans="1:23">
      <c r="D104" s="6">
        <v>498593</v>
      </c>
      <c r="E104" s="6">
        <v>57.704000000000001</v>
      </c>
      <c r="F104" s="6">
        <v>57.673999999999999</v>
      </c>
      <c r="G104" s="6">
        <v>149.815</v>
      </c>
      <c r="H104">
        <v>170</v>
      </c>
      <c r="I104" s="7">
        <v>2.25</v>
      </c>
      <c r="J104" s="4">
        <v>0.53</v>
      </c>
      <c r="K104" s="4">
        <v>0.53</v>
      </c>
      <c r="L104" s="4">
        <v>0.5</v>
      </c>
      <c r="M104" s="4">
        <f>AVERAGE(J104:L104)</f>
        <v>0.52</v>
      </c>
      <c r="N104" s="4">
        <f t="shared" si="8"/>
        <v>57.689</v>
      </c>
      <c r="O104" s="4">
        <f t="shared" si="9"/>
        <v>3.0000000000001137E-2</v>
      </c>
    </row>
    <row r="105" spans="1:23">
      <c r="D105" s="6">
        <v>499798</v>
      </c>
      <c r="E105" s="6">
        <v>57.741</v>
      </c>
      <c r="F105" s="6">
        <v>57.747999999999998</v>
      </c>
      <c r="G105" s="6">
        <v>149.89099999999999</v>
      </c>
      <c r="H105">
        <v>180</v>
      </c>
      <c r="I105" s="7">
        <v>2.4700000000000002</v>
      </c>
      <c r="J105" s="4">
        <v>0.52</v>
      </c>
      <c r="K105" s="4">
        <v>0.51</v>
      </c>
      <c r="L105" s="4">
        <v>0.49</v>
      </c>
      <c r="M105" s="4">
        <f>AVERAGE(J105:L105)</f>
        <v>0.50666666666666671</v>
      </c>
      <c r="N105" s="4">
        <f t="shared" si="8"/>
        <v>57.744500000000002</v>
      </c>
      <c r="O105" s="4">
        <f t="shared" si="9"/>
        <v>6.9999999999978968E-3</v>
      </c>
    </row>
    <row r="106" spans="1:23">
      <c r="D106" s="6">
        <v>498856</v>
      </c>
      <c r="E106" s="6">
        <v>57.703000000000003</v>
      </c>
      <c r="F106" s="6">
        <v>57.707999999999998</v>
      </c>
      <c r="G106" s="6">
        <v>149.81</v>
      </c>
      <c r="H106">
        <v>150</v>
      </c>
      <c r="I106" s="7">
        <v>2.19</v>
      </c>
      <c r="J106" s="4">
        <v>0.54</v>
      </c>
      <c r="K106" s="4">
        <v>0.52</v>
      </c>
      <c r="L106" s="4">
        <v>0.52</v>
      </c>
      <c r="M106" s="4">
        <f>AVERAGE(J106:L106)</f>
        <v>0.52666666666666673</v>
      </c>
      <c r="N106" s="4">
        <f t="shared" si="8"/>
        <v>57.705500000000001</v>
      </c>
      <c r="O106" s="4">
        <f t="shared" si="9"/>
        <v>4.9999999999954525E-3</v>
      </c>
    </row>
    <row r="107" spans="1:23">
      <c r="D107" s="6">
        <v>499040</v>
      </c>
      <c r="E107" s="6">
        <v>57.712000000000003</v>
      </c>
      <c r="F107" s="6">
        <v>57.697000000000003</v>
      </c>
      <c r="G107" s="6">
        <v>149.87100000000001</v>
      </c>
      <c r="H107">
        <v>180</v>
      </c>
      <c r="I107" s="7">
        <v>2.11</v>
      </c>
      <c r="J107" s="4">
        <v>0.55000000000000004</v>
      </c>
      <c r="K107" s="4">
        <v>0.54</v>
      </c>
      <c r="L107" s="4">
        <v>0.49</v>
      </c>
      <c r="M107" s="4">
        <f>AVERAGE(J107:L107)</f>
        <v>0.52666666666666673</v>
      </c>
      <c r="N107" s="4">
        <f t="shared" si="8"/>
        <v>57.704500000000003</v>
      </c>
      <c r="O107" s="4">
        <f t="shared" si="9"/>
        <v>1.5000000000000568E-2</v>
      </c>
    </row>
    <row r="108" spans="1:23">
      <c r="B108" s="15"/>
      <c r="C108" s="22" t="s">
        <v>49</v>
      </c>
      <c r="D108" s="5"/>
      <c r="E108" s="5"/>
      <c r="G108" s="5"/>
      <c r="I108" s="7"/>
      <c r="J108" s="4"/>
      <c r="K108" s="4"/>
      <c r="L108" s="4"/>
      <c r="M108" s="4"/>
      <c r="N108" s="4"/>
      <c r="O108" s="4"/>
      <c r="P108" s="3">
        <f>AVERAGE(D109:D113)</f>
        <v>499822</v>
      </c>
      <c r="Q108" s="3">
        <f>STDEV(D109:D113)</f>
        <v>695.62489892182555</v>
      </c>
      <c r="R108" s="2">
        <f>AVERAGE(E109:F113)</f>
        <v>57.756199999999993</v>
      </c>
      <c r="S108" s="2">
        <f>STDEV(N109:N113)</f>
        <v>3.3076804561503505E-2</v>
      </c>
      <c r="T108" s="2">
        <f>AVERAGE(G109:G113)</f>
        <v>149.83600000000001</v>
      </c>
      <c r="U108" s="2">
        <f>STDEV(G109:G113)</f>
        <v>4.4715769030624283E-2</v>
      </c>
      <c r="V108" s="2">
        <f>AVERAGE(M109:M113)</f>
        <v>0.51133333333333331</v>
      </c>
      <c r="W108" s="2">
        <f>AVERAGE(O109:O113)</f>
        <v>6.3999999999992951E-3</v>
      </c>
    </row>
    <row r="109" spans="1:23">
      <c r="D109" s="6">
        <v>498780</v>
      </c>
      <c r="E109" s="6">
        <v>57.707999999999998</v>
      </c>
      <c r="F109" s="6">
        <v>57.709000000000003</v>
      </c>
      <c r="G109" s="6">
        <v>149.77099999999999</v>
      </c>
      <c r="H109">
        <v>170</v>
      </c>
      <c r="I109" s="7">
        <v>2.0299999999999998</v>
      </c>
      <c r="J109" s="4">
        <v>0.52</v>
      </c>
      <c r="K109" s="4">
        <v>0.53</v>
      </c>
      <c r="L109" s="4">
        <v>0.52</v>
      </c>
      <c r="M109" s="4">
        <f>AVERAGE(J109:L109)</f>
        <v>0.52333333333333332</v>
      </c>
      <c r="N109" s="4">
        <f t="shared" si="8"/>
        <v>57.708500000000001</v>
      </c>
      <c r="O109" s="4">
        <f t="shared" si="9"/>
        <v>1.0000000000047748E-3</v>
      </c>
    </row>
    <row r="110" spans="1:23">
      <c r="D110" s="6">
        <v>499980</v>
      </c>
      <c r="E110" s="6">
        <v>57.761000000000003</v>
      </c>
      <c r="F110" s="6">
        <v>57.771999999999998</v>
      </c>
      <c r="G110" s="6">
        <v>149.83099999999999</v>
      </c>
      <c r="H110">
        <v>180</v>
      </c>
      <c r="I110" s="7">
        <v>2</v>
      </c>
      <c r="J110" s="4">
        <v>0.5</v>
      </c>
      <c r="K110" s="4">
        <v>0.5</v>
      </c>
      <c r="L110" s="4">
        <v>0.5</v>
      </c>
      <c r="M110" s="4">
        <f>AVERAGE(J110:L110)</f>
        <v>0.5</v>
      </c>
      <c r="N110" s="4">
        <f t="shared" si="8"/>
        <v>57.766500000000001</v>
      </c>
      <c r="O110" s="4">
        <f t="shared" si="9"/>
        <v>1.099999999999568E-2</v>
      </c>
    </row>
    <row r="111" spans="1:23">
      <c r="D111" s="6">
        <v>499534</v>
      </c>
      <c r="E111" s="6">
        <v>57.734000000000002</v>
      </c>
      <c r="F111" s="6">
        <v>57.74</v>
      </c>
      <c r="G111" s="6">
        <v>149.84800000000001</v>
      </c>
      <c r="H111">
        <v>160</v>
      </c>
      <c r="I111" s="7">
        <v>2</v>
      </c>
      <c r="J111" s="4">
        <v>0.55000000000000004</v>
      </c>
      <c r="K111" s="4">
        <v>0.53</v>
      </c>
      <c r="L111" s="4">
        <v>0.52</v>
      </c>
      <c r="M111" s="4">
        <f>AVERAGE(J111:L111)</f>
        <v>0.53333333333333333</v>
      </c>
      <c r="N111" s="4">
        <f t="shared" si="8"/>
        <v>57.737000000000002</v>
      </c>
      <c r="O111" s="4">
        <f t="shared" si="9"/>
        <v>6.0000000000002274E-3</v>
      </c>
    </row>
    <row r="112" spans="1:23">
      <c r="D112" s="6">
        <v>500574</v>
      </c>
      <c r="E112" s="6">
        <v>57.784999999999997</v>
      </c>
      <c r="F112" s="6">
        <v>57.790999999999997</v>
      </c>
      <c r="G112" s="6">
        <v>149.89599999999999</v>
      </c>
      <c r="H112">
        <v>140</v>
      </c>
      <c r="I112" s="7">
        <v>3.02</v>
      </c>
      <c r="J112" s="4">
        <v>0.46</v>
      </c>
      <c r="K112" s="4">
        <v>0.47</v>
      </c>
      <c r="L112" s="4">
        <v>0.49</v>
      </c>
      <c r="M112" s="4">
        <f>AVERAGE(J112:L112)</f>
        <v>0.47333333333333333</v>
      </c>
      <c r="N112" s="4">
        <f t="shared" si="8"/>
        <v>57.787999999999997</v>
      </c>
      <c r="O112" s="4">
        <f t="shared" si="9"/>
        <v>6.0000000000002274E-3</v>
      </c>
    </row>
    <row r="113" spans="2:23">
      <c r="D113" s="6">
        <v>500242</v>
      </c>
      <c r="E113" s="6">
        <v>57.777000000000001</v>
      </c>
      <c r="F113" s="6">
        <v>57.784999999999997</v>
      </c>
      <c r="G113" s="6">
        <v>149.834</v>
      </c>
      <c r="H113">
        <v>170</v>
      </c>
      <c r="I113" s="7">
        <v>2.11</v>
      </c>
      <c r="J113" s="4">
        <v>0.55000000000000004</v>
      </c>
      <c r="K113" s="4">
        <v>0.53</v>
      </c>
      <c r="L113" s="4">
        <v>0.5</v>
      </c>
      <c r="M113" s="4">
        <f>AVERAGE(J113:L113)</f>
        <v>0.52666666666666673</v>
      </c>
      <c r="N113" s="4">
        <f t="shared" si="8"/>
        <v>57.780999999999999</v>
      </c>
      <c r="O113" s="4">
        <f t="shared" si="9"/>
        <v>7.9999999999955662E-3</v>
      </c>
    </row>
    <row r="114" spans="2:23">
      <c r="C114" s="22" t="s">
        <v>51</v>
      </c>
      <c r="D114" s="5"/>
      <c r="E114" s="5"/>
      <c r="F114"/>
      <c r="G114" s="5"/>
      <c r="I114" s="7"/>
      <c r="J114" s="4"/>
      <c r="K114" s="4"/>
      <c r="L114" s="4"/>
      <c r="M114" s="4"/>
      <c r="N114" s="4"/>
      <c r="O114" s="4"/>
      <c r="P114" s="3">
        <f>AVERAGE(D115:D119)</f>
        <v>501213.6</v>
      </c>
      <c r="Q114" s="3">
        <f>STDEV(D115:D119)</f>
        <v>143.12861349150282</v>
      </c>
      <c r="R114" s="2">
        <f>AVERAGE(E115:F119)</f>
        <v>57.789700000000003</v>
      </c>
      <c r="S114" s="2">
        <f>STDEV(N115:N119)</f>
        <v>5.696490147449924E-3</v>
      </c>
      <c r="T114" s="2">
        <f>AVERAGE(G115:G119)</f>
        <v>150.08020000000002</v>
      </c>
      <c r="U114" s="2">
        <f>STDEV(G115:G119)</f>
        <v>2.1614809737772165E-2</v>
      </c>
      <c r="V114" s="2">
        <f>AVERAGE(M115:M119)</f>
        <v>0.5066666666666666</v>
      </c>
      <c r="W114" s="2">
        <f>AVERAGE(O115:O119)</f>
        <v>1.5800000000000126E-2</v>
      </c>
    </row>
    <row r="115" spans="2:23">
      <c r="D115" s="6">
        <v>501273</v>
      </c>
      <c r="E115" s="6">
        <v>57.777000000000001</v>
      </c>
      <c r="F115" s="6">
        <v>57.801000000000002</v>
      </c>
      <c r="G115" s="6">
        <v>150.09899999999999</v>
      </c>
      <c r="H115">
        <v>170</v>
      </c>
      <c r="I115" s="7">
        <v>2.0499999999999998</v>
      </c>
      <c r="J115" s="4">
        <v>0.52</v>
      </c>
      <c r="K115" s="4">
        <v>0.52</v>
      </c>
      <c r="L115" s="4">
        <v>0.47</v>
      </c>
      <c r="M115" s="4">
        <f>AVERAGE(J115:L115)</f>
        <v>0.5033333333333333</v>
      </c>
      <c r="N115" s="4">
        <f t="shared" si="8"/>
        <v>57.789000000000001</v>
      </c>
      <c r="O115" s="4">
        <f t="shared" si="9"/>
        <v>2.4000000000000909E-2</v>
      </c>
    </row>
    <row r="116" spans="2:23">
      <c r="D116" s="6">
        <v>501060</v>
      </c>
      <c r="E116" s="6">
        <v>57.787999999999997</v>
      </c>
      <c r="F116" s="6">
        <v>57.78</v>
      </c>
      <c r="G116" s="6">
        <v>150.06399999999999</v>
      </c>
      <c r="H116">
        <v>180</v>
      </c>
      <c r="I116" s="7">
        <v>2</v>
      </c>
      <c r="J116" s="4">
        <v>0.51</v>
      </c>
      <c r="K116" s="4">
        <v>0.51</v>
      </c>
      <c r="L116" s="4">
        <v>0.46</v>
      </c>
      <c r="M116" s="4">
        <f>AVERAGE(J116:L116)</f>
        <v>0.49333333333333335</v>
      </c>
      <c r="N116" s="4">
        <f t="shared" si="8"/>
        <v>57.783999999999999</v>
      </c>
      <c r="O116" s="4">
        <f t="shared" si="9"/>
        <v>7.9999999999955662E-3</v>
      </c>
    </row>
    <row r="117" spans="2:23">
      <c r="D117" s="6">
        <v>501063</v>
      </c>
      <c r="E117" s="6">
        <v>57.779000000000003</v>
      </c>
      <c r="F117" s="6">
        <v>57.793999999999997</v>
      </c>
      <c r="G117" s="6">
        <v>150.054</v>
      </c>
      <c r="H117">
        <v>170</v>
      </c>
      <c r="I117" s="7">
        <v>2.17</v>
      </c>
      <c r="J117" s="4">
        <v>0.52</v>
      </c>
      <c r="K117" s="4">
        <v>0.52</v>
      </c>
      <c r="L117" s="4">
        <v>0.49</v>
      </c>
      <c r="M117" s="4">
        <f>AVERAGE(J117:L117)</f>
        <v>0.51</v>
      </c>
      <c r="N117" s="4">
        <f t="shared" si="8"/>
        <v>57.786500000000004</v>
      </c>
      <c r="O117" s="4">
        <f t="shared" si="9"/>
        <v>1.4999999999993463E-2</v>
      </c>
    </row>
    <row r="118" spans="2:23">
      <c r="D118" s="6">
        <v>501303</v>
      </c>
      <c r="E118" s="6">
        <v>57.784999999999997</v>
      </c>
      <c r="F118" s="6">
        <v>57.795000000000002</v>
      </c>
      <c r="G118" s="6">
        <v>150.10400000000001</v>
      </c>
      <c r="H118">
        <v>190</v>
      </c>
      <c r="I118" s="7">
        <v>2.08</v>
      </c>
      <c r="J118" s="4">
        <v>0.53</v>
      </c>
      <c r="K118" s="4">
        <v>0.52</v>
      </c>
      <c r="L118" s="4">
        <v>0.49</v>
      </c>
      <c r="M118" s="4">
        <f>AVERAGE(J118:L118)</f>
        <v>0.51333333333333331</v>
      </c>
      <c r="N118" s="4">
        <f t="shared" si="8"/>
        <v>57.79</v>
      </c>
      <c r="O118" s="4">
        <f t="shared" si="9"/>
        <v>1.0000000000005116E-2</v>
      </c>
    </row>
    <row r="119" spans="2:23">
      <c r="D119" s="6">
        <v>501369</v>
      </c>
      <c r="E119" s="6">
        <v>57.81</v>
      </c>
      <c r="F119" s="6">
        <v>57.787999999999997</v>
      </c>
      <c r="G119" s="6">
        <v>150.08000000000001</v>
      </c>
      <c r="H119">
        <v>145</v>
      </c>
      <c r="I119" s="7">
        <v>2</v>
      </c>
      <c r="J119" s="4">
        <v>0.53</v>
      </c>
      <c r="K119" s="4">
        <v>0.52</v>
      </c>
      <c r="L119" s="4">
        <v>0.49</v>
      </c>
      <c r="M119" s="4">
        <f>AVERAGE(J119:L119)</f>
        <v>0.51333333333333331</v>
      </c>
      <c r="N119" s="4">
        <f t="shared" si="8"/>
        <v>57.798999999999999</v>
      </c>
      <c r="O119" s="4">
        <f t="shared" si="9"/>
        <v>2.2000000000005571E-2</v>
      </c>
    </row>
    <row r="120" spans="2:23">
      <c r="B120" s="15" t="s">
        <v>53</v>
      </c>
      <c r="C120" s="22" t="s">
        <v>55</v>
      </c>
      <c r="D120" s="5"/>
      <c r="E120" s="5"/>
      <c r="F120"/>
      <c r="G120" s="5"/>
      <c r="I120" s="7"/>
      <c r="J120" s="4"/>
      <c r="K120" s="4"/>
      <c r="L120" s="4"/>
      <c r="M120" s="4"/>
      <c r="N120" s="4"/>
      <c r="O120" s="4"/>
      <c r="P120" s="3">
        <f>AVERAGE(D121:D125)</f>
        <v>497730.8</v>
      </c>
      <c r="Q120" s="3">
        <f>STDEV(D121:D125)</f>
        <v>518.00501928070162</v>
      </c>
      <c r="R120" s="2">
        <f>AVERAGE(E121:F125)</f>
        <v>57.665300000000002</v>
      </c>
      <c r="S120" s="2">
        <f>STDEV(N121:N125)</f>
        <v>2.3557376763978004E-2</v>
      </c>
      <c r="T120" s="2">
        <f>AVERAGE(G121:G125)</f>
        <v>149.67619999999999</v>
      </c>
      <c r="U120" s="2">
        <f>STDEV(G121:G125)</f>
        <v>0.14464508287529715</v>
      </c>
      <c r="V120" s="2">
        <f>AVERAGE(M121:M125)</f>
        <v>0.53599999999999992</v>
      </c>
      <c r="W120" s="2">
        <f>AVERAGE(O121:O125)</f>
        <v>1.8199999999998794E-2</v>
      </c>
    </row>
    <row r="121" spans="2:23">
      <c r="D121" s="6">
        <v>497195</v>
      </c>
      <c r="E121" s="6">
        <v>57.628999999999998</v>
      </c>
      <c r="F121" s="6">
        <v>57.628999999999998</v>
      </c>
      <c r="G121" s="6">
        <v>149.708</v>
      </c>
      <c r="H121">
        <v>150</v>
      </c>
      <c r="I121" s="7">
        <v>2.57</v>
      </c>
      <c r="J121" s="4">
        <v>0.55000000000000004</v>
      </c>
      <c r="K121" s="4">
        <v>0.54</v>
      </c>
      <c r="L121" s="4">
        <v>0.62</v>
      </c>
      <c r="M121" s="4">
        <f>AVERAGE(J121:L121)</f>
        <v>0.56999999999999995</v>
      </c>
      <c r="N121" s="4">
        <f t="shared" si="8"/>
        <v>57.628999999999998</v>
      </c>
      <c r="O121" s="4">
        <f t="shared" si="9"/>
        <v>0</v>
      </c>
    </row>
    <row r="122" spans="2:23">
      <c r="D122" s="6">
        <v>497225</v>
      </c>
      <c r="E122" s="6">
        <v>57.654000000000003</v>
      </c>
      <c r="F122" s="6">
        <v>57.707000000000001</v>
      </c>
      <c r="G122" s="6">
        <v>149.44999999999999</v>
      </c>
      <c r="H122">
        <v>140</v>
      </c>
      <c r="I122" s="7">
        <v>2.59</v>
      </c>
      <c r="J122" s="4">
        <v>0.47</v>
      </c>
      <c r="K122" s="4">
        <v>0.49</v>
      </c>
      <c r="L122" s="4">
        <v>0.55000000000000004</v>
      </c>
      <c r="M122" s="4">
        <f>AVERAGE(J122:L122)</f>
        <v>0.5033333333333333</v>
      </c>
      <c r="N122" s="4">
        <f t="shared" si="8"/>
        <v>57.680500000000002</v>
      </c>
      <c r="O122" s="4">
        <f t="shared" si="9"/>
        <v>5.2999999999997272E-2</v>
      </c>
    </row>
    <row r="123" spans="2:23">
      <c r="D123" s="6">
        <v>497861</v>
      </c>
      <c r="E123" s="6">
        <v>57.66</v>
      </c>
      <c r="F123" s="6">
        <v>57.65</v>
      </c>
      <c r="G123" s="6">
        <v>149.749</v>
      </c>
      <c r="H123">
        <v>180</v>
      </c>
      <c r="I123" s="7">
        <v>2</v>
      </c>
      <c r="J123" s="4">
        <v>0.5</v>
      </c>
      <c r="K123" s="4">
        <v>0.52</v>
      </c>
      <c r="L123" s="4">
        <v>0.53</v>
      </c>
      <c r="M123" s="4">
        <f>AVERAGE(J123:L123)</f>
        <v>0.51666666666666672</v>
      </c>
      <c r="N123" s="4">
        <f t="shared" si="8"/>
        <v>57.655000000000001</v>
      </c>
      <c r="O123" s="4">
        <f t="shared" si="9"/>
        <v>9.9999999999980105E-3</v>
      </c>
    </row>
    <row r="124" spans="2:23">
      <c r="D124" s="6">
        <v>498408</v>
      </c>
      <c r="E124" s="6">
        <v>57.671999999999997</v>
      </c>
      <c r="F124" s="6">
        <v>57.677999999999997</v>
      </c>
      <c r="G124" s="6">
        <v>149.834</v>
      </c>
      <c r="H124">
        <v>160</v>
      </c>
      <c r="I124" s="7">
        <v>2</v>
      </c>
      <c r="J124" s="4">
        <v>0.54</v>
      </c>
      <c r="K124" s="4">
        <v>0.55000000000000004</v>
      </c>
      <c r="L124" s="4">
        <v>0.56999999999999995</v>
      </c>
      <c r="M124" s="4">
        <f>AVERAGE(J124:L124)</f>
        <v>0.55333333333333334</v>
      </c>
      <c r="N124" s="4">
        <f t="shared" si="8"/>
        <v>57.674999999999997</v>
      </c>
      <c r="O124" s="4">
        <f t="shared" si="9"/>
        <v>6.0000000000002274E-3</v>
      </c>
    </row>
    <row r="125" spans="2:23">
      <c r="D125" s="6">
        <v>497965</v>
      </c>
      <c r="E125" s="6">
        <v>57.698</v>
      </c>
      <c r="F125" s="6">
        <v>57.676000000000002</v>
      </c>
      <c r="G125" s="6">
        <v>149.63999999999999</v>
      </c>
      <c r="H125">
        <v>180</v>
      </c>
      <c r="I125" s="7">
        <v>2</v>
      </c>
      <c r="J125" s="4">
        <v>0.52</v>
      </c>
      <c r="K125" s="4">
        <v>0.53</v>
      </c>
      <c r="L125" s="4">
        <v>0.56000000000000005</v>
      </c>
      <c r="M125" s="4">
        <f>AVERAGE(J125:L125)</f>
        <v>0.53666666666666674</v>
      </c>
      <c r="N125" s="4">
        <f t="shared" si="8"/>
        <v>57.686999999999998</v>
      </c>
      <c r="O125" s="4">
        <f t="shared" si="9"/>
        <v>2.1999999999998465E-2</v>
      </c>
    </row>
    <row r="126" spans="2:23">
      <c r="B126" s="15"/>
      <c r="C126" s="22" t="s">
        <v>54</v>
      </c>
      <c r="D126" s="5"/>
      <c r="E126" s="5"/>
      <c r="F126"/>
      <c r="G126" s="5"/>
      <c r="I126" s="7"/>
      <c r="J126" s="4"/>
      <c r="K126" s="4"/>
      <c r="L126" s="4"/>
      <c r="M126" s="4"/>
      <c r="N126" s="4"/>
      <c r="O126" s="4"/>
      <c r="P126" s="3">
        <f>AVERAGE(D127:D131)</f>
        <v>499219</v>
      </c>
      <c r="Q126" s="3">
        <f>STDEV(D127:D131)</f>
        <v>613.57966067985012</v>
      </c>
      <c r="R126" s="2">
        <f>AVERAGE(E127:F131)</f>
        <v>57.720999999999989</v>
      </c>
      <c r="S126" s="2">
        <f>STDEV(N127:N131)</f>
        <v>4.4473306600703123E-2</v>
      </c>
      <c r="T126" s="2">
        <f>AVERAGE(G127:G131)</f>
        <v>149.83679999999998</v>
      </c>
      <c r="U126" s="2">
        <f>STDEV(G127:G131)</f>
        <v>0.22628013611450587</v>
      </c>
      <c r="V126" s="2">
        <f>AVERAGE(M127:M131)</f>
        <v>0.4966666666666667</v>
      </c>
      <c r="W126" s="2">
        <f>AVERAGE(O127:O131)</f>
        <v>2.3200000000001351E-2</v>
      </c>
    </row>
    <row r="127" spans="2:23">
      <c r="B127" s="13"/>
      <c r="D127" s="6">
        <v>498365</v>
      </c>
      <c r="E127" s="6">
        <v>57.701000000000001</v>
      </c>
      <c r="F127" s="6">
        <v>57.701999999999998</v>
      </c>
      <c r="G127" s="6">
        <v>149.684</v>
      </c>
      <c r="H127">
        <v>190</v>
      </c>
      <c r="I127" s="7">
        <v>2.0299999999999998</v>
      </c>
      <c r="J127" s="4">
        <v>0.55000000000000004</v>
      </c>
      <c r="K127" s="4">
        <v>0.55000000000000004</v>
      </c>
      <c r="L127" s="4">
        <v>0.54</v>
      </c>
      <c r="M127" s="4">
        <f>AVERAGE(J127:L127)</f>
        <v>0.54666666666666675</v>
      </c>
      <c r="N127" s="4">
        <f t="shared" si="8"/>
        <v>57.701499999999996</v>
      </c>
      <c r="O127" s="4">
        <f t="shared" si="9"/>
        <v>9.9999999999766942E-4</v>
      </c>
    </row>
    <row r="128" spans="2:23">
      <c r="D128" s="6">
        <v>499320</v>
      </c>
      <c r="E128" s="6">
        <v>57.62</v>
      </c>
      <c r="F128" s="6">
        <v>57.686</v>
      </c>
      <c r="G128" s="6">
        <v>150.22</v>
      </c>
      <c r="H128">
        <v>130</v>
      </c>
      <c r="I128" s="7">
        <v>2.41</v>
      </c>
      <c r="J128" s="4">
        <v>0.46</v>
      </c>
      <c r="K128" s="4">
        <v>0.49</v>
      </c>
      <c r="L128" s="4">
        <v>0.46</v>
      </c>
      <c r="M128" s="4">
        <f>AVERAGE(J128:L128)</f>
        <v>0.47</v>
      </c>
      <c r="N128" s="4">
        <f t="shared" si="8"/>
        <v>57.652999999999999</v>
      </c>
      <c r="O128" s="4">
        <f t="shared" si="9"/>
        <v>6.6000000000002501E-2</v>
      </c>
    </row>
    <row r="129" spans="2:23">
      <c r="D129" s="6">
        <v>499760</v>
      </c>
      <c r="E129" s="6">
        <v>57.77</v>
      </c>
      <c r="F129" s="6">
        <v>57.75</v>
      </c>
      <c r="G129" s="6">
        <v>149.78899999999999</v>
      </c>
      <c r="H129">
        <v>190</v>
      </c>
      <c r="I129" s="7">
        <v>2</v>
      </c>
      <c r="J129" s="4">
        <v>0.53</v>
      </c>
      <c r="K129" s="4">
        <v>0.55000000000000004</v>
      </c>
      <c r="L129" s="4">
        <v>0.5</v>
      </c>
      <c r="M129" s="4">
        <f>AVERAGE(J129:L129)</f>
        <v>0.52666666666666673</v>
      </c>
      <c r="N129" s="4">
        <f t="shared" si="8"/>
        <v>57.760000000000005</v>
      </c>
      <c r="O129" s="4">
        <f t="shared" si="9"/>
        <v>2.0000000000003126E-2</v>
      </c>
    </row>
    <row r="130" spans="2:23">
      <c r="D130" s="6">
        <v>498850</v>
      </c>
      <c r="E130" s="6">
        <v>57.725999999999999</v>
      </c>
      <c r="F130" s="6">
        <v>57.744</v>
      </c>
      <c r="G130" s="6">
        <v>149.65700000000001</v>
      </c>
      <c r="H130">
        <v>160</v>
      </c>
      <c r="I130" s="7">
        <v>2</v>
      </c>
      <c r="J130" s="4">
        <v>0.47</v>
      </c>
      <c r="K130" s="4">
        <v>0.5</v>
      </c>
      <c r="L130" s="4">
        <v>0.53</v>
      </c>
      <c r="M130" s="4">
        <f>AVERAGE(J130:L130)</f>
        <v>0.5</v>
      </c>
      <c r="N130" s="4">
        <f t="shared" si="8"/>
        <v>57.734999999999999</v>
      </c>
      <c r="O130" s="4">
        <f t="shared" si="9"/>
        <v>1.8000000000000682E-2</v>
      </c>
    </row>
    <row r="131" spans="2:23">
      <c r="D131" s="6">
        <v>499800</v>
      </c>
      <c r="E131" s="6">
        <v>57.761000000000003</v>
      </c>
      <c r="F131" s="6">
        <v>57.75</v>
      </c>
      <c r="G131" s="6">
        <v>149.834</v>
      </c>
      <c r="H131">
        <v>140</v>
      </c>
      <c r="I131" s="7">
        <v>3.06</v>
      </c>
      <c r="J131" s="4">
        <v>0.43</v>
      </c>
      <c r="K131" s="4">
        <v>0.5</v>
      </c>
      <c r="L131" s="4">
        <v>0.39</v>
      </c>
      <c r="M131" s="4">
        <f>AVERAGE(J131:L131)</f>
        <v>0.43999999999999995</v>
      </c>
      <c r="N131" s="4">
        <f t="shared" si="8"/>
        <v>57.755499999999998</v>
      </c>
      <c r="O131" s="4">
        <f t="shared" si="9"/>
        <v>1.1000000000002785E-2</v>
      </c>
    </row>
    <row r="132" spans="2:23">
      <c r="C132" s="22" t="s">
        <v>51</v>
      </c>
      <c r="D132" s="5"/>
      <c r="E132" s="5"/>
      <c r="G132" s="5"/>
      <c r="I132" s="7"/>
      <c r="J132" s="4"/>
      <c r="K132" s="4"/>
      <c r="L132" s="4"/>
      <c r="M132" s="4"/>
      <c r="N132" s="4"/>
      <c r="O132" s="4"/>
      <c r="P132" s="3">
        <f>AVERAGE(D133:D137)</f>
        <v>500723.8</v>
      </c>
      <c r="Q132" s="3">
        <f>STDEV(D133:D137)</f>
        <v>385.20345273634297</v>
      </c>
      <c r="R132" s="2">
        <f>AVERAGE(E133:F137)</f>
        <v>57.798299999999998</v>
      </c>
      <c r="S132" s="2">
        <f>STDEV(N133:N137)</f>
        <v>2.3066750963235814E-2</v>
      </c>
      <c r="T132" s="2">
        <f>AVERAGE(G133:G137)</f>
        <v>149.88979999999998</v>
      </c>
      <c r="U132" s="2">
        <f>STDEV(G133:G137)</f>
        <v>0.17350561950553253</v>
      </c>
      <c r="V132" s="2">
        <f>AVERAGE(M133:M137)</f>
        <v>0.44933333333333331</v>
      </c>
      <c r="W132" s="2">
        <f>AVERAGE(O133:O137)</f>
        <v>2.8199999999999649E-2</v>
      </c>
    </row>
    <row r="133" spans="2:23">
      <c r="D133" s="6">
        <v>500862</v>
      </c>
      <c r="E133" s="6">
        <v>57.831000000000003</v>
      </c>
      <c r="F133" s="6">
        <v>57.819000000000003</v>
      </c>
      <c r="G133" s="6">
        <v>149.792</v>
      </c>
      <c r="H133">
        <v>165</v>
      </c>
      <c r="I133" s="7">
        <v>2.75</v>
      </c>
      <c r="J133" s="4">
        <v>0.43</v>
      </c>
      <c r="K133" s="4">
        <v>0.47</v>
      </c>
      <c r="L133" s="4">
        <v>0.38</v>
      </c>
      <c r="M133" s="4">
        <f>AVERAGE(J133:L133)</f>
        <v>0.42666666666666658</v>
      </c>
      <c r="N133" s="4">
        <f t="shared" si="8"/>
        <v>57.825000000000003</v>
      </c>
      <c r="O133" s="4">
        <f t="shared" si="9"/>
        <v>1.2000000000000455E-2</v>
      </c>
    </row>
    <row r="134" spans="2:23">
      <c r="D134" s="6">
        <v>500512</v>
      </c>
      <c r="E134" s="6">
        <v>57.755000000000003</v>
      </c>
      <c r="F134" s="6">
        <v>57.795000000000002</v>
      </c>
      <c r="G134" s="6">
        <v>149.946</v>
      </c>
      <c r="H134">
        <v>170</v>
      </c>
      <c r="I134" s="7">
        <v>2</v>
      </c>
      <c r="J134" s="4">
        <v>0.47</v>
      </c>
      <c r="K134" s="4">
        <v>0.5</v>
      </c>
      <c r="L134" s="4">
        <v>0.43</v>
      </c>
      <c r="M134" s="4">
        <f>AVERAGE(J134:L134)</f>
        <v>0.46666666666666662</v>
      </c>
      <c r="N134" s="4">
        <f t="shared" si="8"/>
        <v>57.775000000000006</v>
      </c>
      <c r="O134" s="4">
        <f t="shared" si="9"/>
        <v>3.9999999999999147E-2</v>
      </c>
    </row>
    <row r="135" spans="2:23">
      <c r="D135" s="6">
        <v>500189</v>
      </c>
      <c r="E135" s="6">
        <v>57.798999999999999</v>
      </c>
      <c r="F135" s="6">
        <v>57.832000000000001</v>
      </c>
      <c r="G135" s="6">
        <v>149.637</v>
      </c>
      <c r="H135">
        <v>130</v>
      </c>
      <c r="I135" s="7">
        <v>2.75</v>
      </c>
      <c r="J135" s="4">
        <v>0.43</v>
      </c>
      <c r="K135" s="4">
        <v>0.46</v>
      </c>
      <c r="L135" s="4">
        <v>0.37</v>
      </c>
      <c r="M135" s="4">
        <f>AVERAGE(J135:L135)</f>
        <v>0.42</v>
      </c>
      <c r="N135" s="4">
        <f t="shared" ref="N135:N198" si="12">AVERAGE(E135:F135)</f>
        <v>57.8155</v>
      </c>
      <c r="O135" s="4">
        <f t="shared" ref="O135:O198" si="13">ABS(E135-F135)</f>
        <v>3.3000000000001251E-2</v>
      </c>
    </row>
    <row r="136" spans="2:23">
      <c r="D136" s="6">
        <v>501199</v>
      </c>
      <c r="E136" s="6">
        <v>57.789000000000001</v>
      </c>
      <c r="F136" s="6">
        <v>57.814</v>
      </c>
      <c r="G136" s="6">
        <v>150.02199999999999</v>
      </c>
      <c r="H136">
        <v>160</v>
      </c>
      <c r="I136" s="7">
        <v>2.66</v>
      </c>
      <c r="J136" s="4">
        <v>0.45</v>
      </c>
      <c r="K136" s="4">
        <v>0.49</v>
      </c>
      <c r="L136" s="4">
        <v>0.4</v>
      </c>
      <c r="M136" s="4">
        <f>AVERAGE(J136:L136)</f>
        <v>0.4466666666666666</v>
      </c>
      <c r="N136" s="4">
        <f t="shared" si="12"/>
        <v>57.801500000000004</v>
      </c>
      <c r="O136" s="4">
        <f t="shared" si="13"/>
        <v>2.4999999999998579E-2</v>
      </c>
    </row>
    <row r="137" spans="2:23">
      <c r="D137" s="6">
        <v>500857</v>
      </c>
      <c r="E137" s="6">
        <v>57.759</v>
      </c>
      <c r="F137" s="6">
        <v>57.79</v>
      </c>
      <c r="G137" s="6">
        <v>150.05199999999999</v>
      </c>
      <c r="H137">
        <v>190</v>
      </c>
      <c r="I137" s="7">
        <v>2.09</v>
      </c>
      <c r="J137" s="4">
        <v>0.49</v>
      </c>
      <c r="K137" s="4">
        <v>0.52</v>
      </c>
      <c r="L137" s="4">
        <v>0.45</v>
      </c>
      <c r="M137" s="4">
        <f>AVERAGE(J137:L137)</f>
        <v>0.48666666666666664</v>
      </c>
      <c r="N137" s="4">
        <f t="shared" si="12"/>
        <v>57.774500000000003</v>
      </c>
      <c r="O137" s="4">
        <f t="shared" si="13"/>
        <v>3.0999999999998806E-2</v>
      </c>
    </row>
    <row r="138" spans="2:23">
      <c r="B138" s="14" t="s">
        <v>57</v>
      </c>
      <c r="C138" s="22" t="s">
        <v>50</v>
      </c>
      <c r="D138" s="5"/>
      <c r="E138" s="5"/>
      <c r="F138"/>
      <c r="G138" s="5"/>
      <c r="I138" s="7"/>
      <c r="J138" s="4"/>
      <c r="K138" s="4"/>
      <c r="L138" s="4"/>
      <c r="M138" s="4"/>
      <c r="N138" s="4"/>
      <c r="O138" s="4"/>
      <c r="P138" s="3">
        <f>AVERAGE(D139:D143)</f>
        <v>494371.6</v>
      </c>
      <c r="Q138" s="3">
        <f>STDEV(D139:D143)</f>
        <v>1116.9985675908451</v>
      </c>
      <c r="R138" s="2">
        <f>AVERAGE(E139:F143)</f>
        <v>57.511199999999995</v>
      </c>
      <c r="S138" s="2">
        <f>STDEV(N139:N143)</f>
        <v>5.184423786690065E-2</v>
      </c>
      <c r="T138" s="2">
        <f>AVERAGE(G139:G143)</f>
        <v>149.4674</v>
      </c>
      <c r="U138" s="2">
        <f>STDEV(G139:G143)</f>
        <v>8.6722546088079042E-2</v>
      </c>
      <c r="V138" s="2">
        <f>AVERAGE(M139:M143)</f>
        <v>0.63933333333333331</v>
      </c>
      <c r="W138" s="2">
        <f>AVERAGE(O139:O143)</f>
        <v>5.6799999999999781E-2</v>
      </c>
    </row>
    <row r="139" spans="2:23">
      <c r="D139" s="6">
        <v>495623</v>
      </c>
      <c r="E139" s="6">
        <v>57.587000000000003</v>
      </c>
      <c r="F139" s="6">
        <v>57.548999999999999</v>
      </c>
      <c r="G139" s="6">
        <v>149.55099999999999</v>
      </c>
      <c r="H139">
        <v>150</v>
      </c>
      <c r="I139" s="7">
        <v>2.2599999999999998</v>
      </c>
      <c r="J139" s="4">
        <v>0.59</v>
      </c>
      <c r="K139" s="4">
        <v>0.66</v>
      </c>
      <c r="L139" s="4">
        <v>0.68</v>
      </c>
      <c r="M139" s="4">
        <f>AVERAGE(J139:L139)</f>
        <v>0.64333333333333342</v>
      </c>
      <c r="N139" s="4">
        <f t="shared" si="12"/>
        <v>57.567999999999998</v>
      </c>
      <c r="O139" s="4">
        <f t="shared" si="13"/>
        <v>3.8000000000003809E-2</v>
      </c>
    </row>
    <row r="140" spans="2:23">
      <c r="D140" s="6">
        <v>493351</v>
      </c>
      <c r="E140" s="6">
        <v>57.509</v>
      </c>
      <c r="F140" s="6">
        <v>57.408000000000001</v>
      </c>
      <c r="G140" s="6">
        <v>149.43</v>
      </c>
      <c r="H140">
        <v>160</v>
      </c>
      <c r="I140" s="7">
        <v>3</v>
      </c>
      <c r="J140" s="4">
        <v>0.62</v>
      </c>
      <c r="K140" s="4">
        <v>0.65</v>
      </c>
      <c r="L140" s="4">
        <v>0.74</v>
      </c>
      <c r="M140" s="4">
        <f>AVERAGE(J140:L140)</f>
        <v>0.66999999999999993</v>
      </c>
      <c r="N140" s="4">
        <f t="shared" si="12"/>
        <v>57.458500000000001</v>
      </c>
      <c r="O140" s="4">
        <f t="shared" si="13"/>
        <v>0.10099999999999909</v>
      </c>
    </row>
    <row r="141" spans="2:23">
      <c r="D141" s="6">
        <v>493117</v>
      </c>
      <c r="E141" s="6">
        <v>57.420999999999999</v>
      </c>
      <c r="F141" s="6">
        <v>57.487000000000002</v>
      </c>
      <c r="G141" s="6">
        <v>149.386</v>
      </c>
      <c r="H141">
        <v>165</v>
      </c>
      <c r="I141" s="7">
        <v>2.4900000000000002</v>
      </c>
      <c r="J141" s="4">
        <v>0.61</v>
      </c>
      <c r="K141" s="4">
        <v>0.64</v>
      </c>
      <c r="L141" s="4">
        <v>0.72</v>
      </c>
      <c r="M141" s="4">
        <f>AVERAGE(J141:L141)</f>
        <v>0.65666666666666662</v>
      </c>
      <c r="N141" s="4">
        <f t="shared" si="12"/>
        <v>57.454000000000001</v>
      </c>
      <c r="O141" s="4">
        <f t="shared" si="13"/>
        <v>6.6000000000002501E-2</v>
      </c>
    </row>
    <row r="142" spans="2:23">
      <c r="D142" s="6">
        <v>494506</v>
      </c>
      <c r="E142" s="6">
        <v>57.540999999999997</v>
      </c>
      <c r="F142" s="6">
        <v>57.523000000000003</v>
      </c>
      <c r="G142" s="6">
        <v>149.4</v>
      </c>
      <c r="H142">
        <v>170</v>
      </c>
      <c r="I142" s="7">
        <v>2.02</v>
      </c>
      <c r="J142" s="4">
        <v>0.62</v>
      </c>
      <c r="K142" s="4">
        <v>0.6</v>
      </c>
      <c r="L142" s="4">
        <v>0.62</v>
      </c>
      <c r="M142" s="4">
        <f>AVERAGE(J142:L142)</f>
        <v>0.61333333333333329</v>
      </c>
      <c r="N142" s="4">
        <f t="shared" si="12"/>
        <v>57.531999999999996</v>
      </c>
      <c r="O142" s="4">
        <f t="shared" si="13"/>
        <v>1.7999999999993577E-2</v>
      </c>
    </row>
    <row r="143" spans="2:23">
      <c r="D143" s="6">
        <v>495261</v>
      </c>
      <c r="E143" s="6">
        <v>57.512999999999998</v>
      </c>
      <c r="F143" s="6">
        <v>57.573999999999998</v>
      </c>
      <c r="G143" s="6">
        <v>149.57</v>
      </c>
      <c r="H143">
        <v>170</v>
      </c>
      <c r="I143" s="7">
        <v>2.78</v>
      </c>
      <c r="J143" s="4">
        <v>0.57999999999999996</v>
      </c>
      <c r="K143" s="4">
        <v>0.56999999999999995</v>
      </c>
      <c r="L143" s="4">
        <v>0.69</v>
      </c>
      <c r="M143" s="4">
        <f>AVERAGE(J143:L143)</f>
        <v>0.61333333333333329</v>
      </c>
      <c r="N143" s="4">
        <f t="shared" si="12"/>
        <v>57.543499999999995</v>
      </c>
      <c r="O143" s="4">
        <f t="shared" si="13"/>
        <v>6.0999999999999943E-2</v>
      </c>
    </row>
    <row r="144" spans="2:23">
      <c r="C144" s="22" t="s">
        <v>49</v>
      </c>
      <c r="D144" s="5"/>
      <c r="E144" s="5"/>
      <c r="F144"/>
      <c r="G144" s="5"/>
      <c r="I144" s="7"/>
      <c r="J144" s="4"/>
      <c r="K144" s="4"/>
      <c r="L144" s="4"/>
      <c r="M144" s="4"/>
      <c r="N144" s="4"/>
      <c r="O144" s="4"/>
      <c r="P144" s="3">
        <f>AVERAGE(D145:D148)</f>
        <v>497461</v>
      </c>
      <c r="Q144" s="3">
        <f>STDEV(D145:D148)</f>
        <v>979.63564655437074</v>
      </c>
      <c r="R144" s="2">
        <f>AVERAGE(E145:F148)</f>
        <v>57.654874999999997</v>
      </c>
      <c r="S144" s="2">
        <f>STDEV(N145:N148)</f>
        <v>4.7101618868145574E-2</v>
      </c>
      <c r="T144" s="2">
        <f>AVERAGE(G145:G148)</f>
        <v>149.65325000000001</v>
      </c>
      <c r="U144" s="2">
        <f>STDEV(G145:G148)</f>
        <v>7.3586117350136288E-2</v>
      </c>
      <c r="V144" s="2">
        <f>AVERAGE(M145:M148)</f>
        <v>0.56166666666666676</v>
      </c>
      <c r="W144" s="2">
        <f>AVERAGE(O145:O148)</f>
        <v>1.7249999999998877E-2</v>
      </c>
    </row>
    <row r="145" spans="1:23">
      <c r="D145" s="6">
        <v>498102</v>
      </c>
      <c r="E145" s="6">
        <v>57.673999999999999</v>
      </c>
      <c r="F145" s="6">
        <v>57.677999999999997</v>
      </c>
      <c r="G145" s="6">
        <v>149.73500000000001</v>
      </c>
      <c r="H145">
        <v>190</v>
      </c>
      <c r="I145" s="7">
        <v>2</v>
      </c>
      <c r="J145" s="4">
        <v>0.52</v>
      </c>
      <c r="K145" s="4">
        <v>0.55000000000000004</v>
      </c>
      <c r="L145" s="4">
        <v>0.53</v>
      </c>
      <c r="M145" s="4">
        <f>AVERAGE(J145:L145)</f>
        <v>0.53333333333333333</v>
      </c>
      <c r="N145" s="4">
        <f t="shared" si="12"/>
        <v>57.676000000000002</v>
      </c>
      <c r="O145" s="4">
        <f t="shared" si="13"/>
        <v>3.9999999999977831E-3</v>
      </c>
    </row>
    <row r="146" spans="1:23">
      <c r="D146" s="6">
        <v>497484</v>
      </c>
      <c r="E146" s="6">
        <v>57.667000000000002</v>
      </c>
      <c r="F146" s="6">
        <v>57.634</v>
      </c>
      <c r="G146" s="6">
        <v>149.685</v>
      </c>
      <c r="H146">
        <v>170</v>
      </c>
      <c r="I146" s="7">
        <v>2.39</v>
      </c>
      <c r="J146" s="4">
        <v>0.55000000000000004</v>
      </c>
      <c r="K146" s="4">
        <v>0.54</v>
      </c>
      <c r="L146" s="4">
        <v>0.59</v>
      </c>
      <c r="M146" s="4">
        <f>AVERAGE(J146:L146)</f>
        <v>0.56000000000000005</v>
      </c>
      <c r="N146" s="4">
        <f t="shared" si="12"/>
        <v>57.650500000000001</v>
      </c>
      <c r="O146" s="4">
        <f t="shared" si="13"/>
        <v>3.3000000000001251E-2</v>
      </c>
    </row>
    <row r="147" spans="1:23">
      <c r="D147" s="6">
        <v>496069</v>
      </c>
      <c r="E147" s="6">
        <v>57.591999999999999</v>
      </c>
      <c r="F147" s="6">
        <v>57.591000000000001</v>
      </c>
      <c r="G147" s="6">
        <v>149.56399999999999</v>
      </c>
      <c r="H147">
        <v>145</v>
      </c>
      <c r="I147" s="7">
        <v>2.5</v>
      </c>
      <c r="J147" s="4">
        <v>0.55000000000000004</v>
      </c>
      <c r="K147" s="4">
        <v>0.61</v>
      </c>
      <c r="L147" s="4">
        <v>0.65</v>
      </c>
      <c r="M147" s="4">
        <f>AVERAGE(J147:L147)</f>
        <v>0.60333333333333339</v>
      </c>
      <c r="N147" s="4">
        <f t="shared" si="12"/>
        <v>57.591499999999996</v>
      </c>
      <c r="O147" s="4">
        <f t="shared" si="13"/>
        <v>9.9999999999766942E-4</v>
      </c>
    </row>
    <row r="148" spans="1:23">
      <c r="D148" s="6">
        <v>498189</v>
      </c>
      <c r="E148" s="6">
        <v>57.716999999999999</v>
      </c>
      <c r="F148" s="6">
        <v>57.686</v>
      </c>
      <c r="G148" s="6">
        <v>149.62899999999999</v>
      </c>
      <c r="H148">
        <v>140</v>
      </c>
      <c r="I148" s="7">
        <v>2</v>
      </c>
      <c r="J148" s="4">
        <v>0.55000000000000004</v>
      </c>
      <c r="K148" s="4">
        <v>0.55000000000000004</v>
      </c>
      <c r="L148" s="4">
        <v>0.55000000000000004</v>
      </c>
      <c r="M148" s="4">
        <f>AVERAGE(J148:L148)</f>
        <v>0.55000000000000004</v>
      </c>
      <c r="N148" s="4">
        <f t="shared" si="12"/>
        <v>57.701499999999996</v>
      </c>
      <c r="O148" s="4">
        <f t="shared" si="13"/>
        <v>3.0999999999998806E-2</v>
      </c>
    </row>
    <row r="149" spans="1:23">
      <c r="C149" s="22" t="s">
        <v>56</v>
      </c>
      <c r="D149" s="5"/>
      <c r="E149" s="5"/>
      <c r="F149"/>
      <c r="G149" s="5"/>
      <c r="I149" s="8"/>
      <c r="J149" s="4"/>
      <c r="K149" s="4"/>
      <c r="L149" s="4"/>
      <c r="M149" s="4"/>
      <c r="N149" s="4"/>
      <c r="O149" s="4"/>
      <c r="P149" s="3">
        <f>AVERAGE(D150:D156)</f>
        <v>499652.57142857142</v>
      </c>
      <c r="Q149" s="3">
        <f>STDEV(D150:D156)</f>
        <v>612.40777731368314</v>
      </c>
      <c r="R149" s="2">
        <f>AVERAGE(E150:F156)</f>
        <v>57.738785714285719</v>
      </c>
      <c r="S149" s="2">
        <f>STDEV(N150:N156)</f>
        <v>2.5535689310677994E-2</v>
      </c>
      <c r="T149" s="2">
        <f>AVERAGE(G150:G156)</f>
        <v>149.87571428571431</v>
      </c>
      <c r="U149" s="2">
        <f>STDEV(G150:G156)</f>
        <v>6.0851497614315138E-2</v>
      </c>
      <c r="V149" s="2">
        <f>AVERAGE(M150:M156)</f>
        <v>0.52476190476190487</v>
      </c>
      <c r="W149" s="2">
        <f>AVERAGE(O150:O156)</f>
        <v>1.6999999999998953E-2</v>
      </c>
    </row>
    <row r="150" spans="1:23">
      <c r="D150" s="5">
        <v>500595</v>
      </c>
      <c r="E150" s="5">
        <v>57.77</v>
      </c>
      <c r="F150" s="5">
        <v>57.774999999999999</v>
      </c>
      <c r="G150" s="5">
        <v>149.983</v>
      </c>
      <c r="H150">
        <v>190</v>
      </c>
      <c r="I150" s="8">
        <v>2</v>
      </c>
      <c r="J150" s="4">
        <v>0.52</v>
      </c>
      <c r="K150" s="4">
        <v>0.53</v>
      </c>
      <c r="L150" s="4">
        <v>0.47</v>
      </c>
      <c r="M150" s="4">
        <f t="shared" ref="M150:M156" si="14">AVERAGE(J150:L150)</f>
        <v>0.50666666666666671</v>
      </c>
      <c r="N150" s="4">
        <f t="shared" si="12"/>
        <v>57.772500000000001</v>
      </c>
      <c r="O150" s="4">
        <f t="shared" si="13"/>
        <v>4.9999999999954525E-3</v>
      </c>
    </row>
    <row r="151" spans="1:23">
      <c r="D151" s="5">
        <v>499960</v>
      </c>
      <c r="E151" s="5">
        <v>57.765999999999998</v>
      </c>
      <c r="F151" s="5">
        <v>57.753999999999998</v>
      </c>
      <c r="G151" s="5">
        <v>149.857</v>
      </c>
      <c r="H151">
        <v>160</v>
      </c>
      <c r="I151" s="8">
        <v>2</v>
      </c>
      <c r="J151" s="4">
        <v>0.56000000000000005</v>
      </c>
      <c r="K151" s="4">
        <v>0.52</v>
      </c>
      <c r="L151" s="4">
        <v>0.49</v>
      </c>
      <c r="M151" s="4">
        <f t="shared" si="14"/>
        <v>0.52333333333333332</v>
      </c>
      <c r="N151" s="4">
        <f t="shared" si="12"/>
        <v>57.76</v>
      </c>
      <c r="O151" s="4">
        <f t="shared" si="13"/>
        <v>1.2000000000000455E-2</v>
      </c>
    </row>
    <row r="152" spans="1:23">
      <c r="D152" s="5">
        <v>499414</v>
      </c>
      <c r="E152" s="5">
        <v>57.728000000000002</v>
      </c>
      <c r="F152" s="5">
        <v>57.722000000000001</v>
      </c>
      <c r="G152" s="5">
        <v>149.875</v>
      </c>
      <c r="H152">
        <v>155</v>
      </c>
      <c r="I152" s="8">
        <v>2</v>
      </c>
      <c r="J152" s="4">
        <v>0.56000000000000005</v>
      </c>
      <c r="K152" s="4">
        <v>0.53</v>
      </c>
      <c r="L152" s="4">
        <v>0.56999999999999995</v>
      </c>
      <c r="M152" s="4">
        <f t="shared" si="14"/>
        <v>0.55333333333333334</v>
      </c>
      <c r="N152" s="4">
        <f t="shared" si="12"/>
        <v>57.725000000000001</v>
      </c>
      <c r="O152" s="4">
        <f t="shared" si="13"/>
        <v>6.0000000000002274E-3</v>
      </c>
    </row>
    <row r="153" spans="1:23">
      <c r="D153" s="5">
        <v>498975</v>
      </c>
      <c r="E153" s="5">
        <v>57.704000000000001</v>
      </c>
      <c r="F153" s="5">
        <v>57.718000000000004</v>
      </c>
      <c r="G153" s="5">
        <v>149.81700000000001</v>
      </c>
      <c r="H153">
        <v>200</v>
      </c>
      <c r="I153" s="8">
        <v>2</v>
      </c>
      <c r="J153" s="4">
        <v>0.52</v>
      </c>
      <c r="K153" s="4">
        <v>0.53</v>
      </c>
      <c r="L153" s="4">
        <v>0.5</v>
      </c>
      <c r="M153" s="4">
        <f t="shared" si="14"/>
        <v>0.51666666666666672</v>
      </c>
      <c r="N153" s="4">
        <f t="shared" si="12"/>
        <v>57.710999999999999</v>
      </c>
      <c r="O153" s="4">
        <f t="shared" si="13"/>
        <v>1.4000000000002899E-2</v>
      </c>
    </row>
    <row r="154" spans="1:23">
      <c r="D154" s="5">
        <v>500230</v>
      </c>
      <c r="E154" s="5">
        <v>57.755000000000003</v>
      </c>
      <c r="F154" s="5">
        <v>57.771999999999998</v>
      </c>
      <c r="G154" s="5">
        <v>149.922</v>
      </c>
      <c r="H154">
        <v>190</v>
      </c>
      <c r="I154" s="8">
        <v>2</v>
      </c>
      <c r="J154" s="4">
        <v>0.53</v>
      </c>
      <c r="K154" s="4">
        <v>0.51</v>
      </c>
      <c r="L154" s="4">
        <v>0.47</v>
      </c>
      <c r="M154" s="4">
        <f t="shared" si="14"/>
        <v>0.5033333333333333</v>
      </c>
      <c r="N154" s="4">
        <f t="shared" si="12"/>
        <v>57.763500000000001</v>
      </c>
      <c r="O154" s="4">
        <f t="shared" si="13"/>
        <v>1.6999999999995907E-2</v>
      </c>
    </row>
    <row r="155" spans="1:23">
      <c r="D155" s="5">
        <v>499158</v>
      </c>
      <c r="E155" s="5">
        <v>57.741999999999997</v>
      </c>
      <c r="F155" s="5">
        <v>57.704999999999998</v>
      </c>
      <c r="G155" s="5">
        <v>149.80699999999999</v>
      </c>
      <c r="H155">
        <v>190</v>
      </c>
      <c r="I155" s="8">
        <v>2</v>
      </c>
      <c r="J155" s="4">
        <v>0.57999999999999996</v>
      </c>
      <c r="K155" s="4">
        <v>0.55000000000000004</v>
      </c>
      <c r="L155" s="4">
        <v>0.55000000000000004</v>
      </c>
      <c r="M155" s="4">
        <f t="shared" si="14"/>
        <v>0.55999999999999994</v>
      </c>
      <c r="N155" s="4">
        <f t="shared" si="12"/>
        <v>57.723500000000001</v>
      </c>
      <c r="O155" s="4">
        <f t="shared" si="13"/>
        <v>3.6999999999999034E-2</v>
      </c>
    </row>
    <row r="156" spans="1:23">
      <c r="D156" s="5">
        <v>499236</v>
      </c>
      <c r="E156" s="5">
        <v>57.73</v>
      </c>
      <c r="F156" s="5">
        <v>57.701999999999998</v>
      </c>
      <c r="G156" s="5">
        <v>149.869</v>
      </c>
      <c r="H156">
        <v>185</v>
      </c>
      <c r="I156" s="8">
        <v>2.0499999999999998</v>
      </c>
      <c r="J156" s="4">
        <v>0.51</v>
      </c>
      <c r="K156" s="4">
        <v>0.53</v>
      </c>
      <c r="L156" s="4">
        <v>0.49</v>
      </c>
      <c r="M156" s="4">
        <f t="shared" si="14"/>
        <v>0.51</v>
      </c>
      <c r="N156" s="4">
        <f t="shared" si="12"/>
        <v>57.715999999999994</v>
      </c>
      <c r="O156" s="4">
        <f t="shared" si="13"/>
        <v>2.7999999999998693E-2</v>
      </c>
    </row>
    <row r="157" spans="1:23">
      <c r="D157" s="5"/>
      <c r="E157" s="5"/>
      <c r="G157" s="5"/>
      <c r="N157" s="4"/>
      <c r="O157" s="4"/>
    </row>
    <row r="158" spans="1:23">
      <c r="D158" s="5"/>
      <c r="E158" s="5"/>
      <c r="G158" s="5"/>
      <c r="H158" s="8"/>
      <c r="I158" s="8"/>
      <c r="N158" s="4"/>
      <c r="O158" s="4"/>
    </row>
    <row r="159" spans="1:23" ht="24">
      <c r="A159" s="13" t="s">
        <v>7</v>
      </c>
      <c r="B159" s="14" t="s">
        <v>58</v>
      </c>
      <c r="F159"/>
      <c r="O159" s="4"/>
    </row>
    <row r="160" spans="1:23">
      <c r="B160" s="14" t="s">
        <v>0</v>
      </c>
      <c r="D160" s="5"/>
      <c r="E160" s="5"/>
      <c r="F160"/>
      <c r="G160" s="5"/>
      <c r="I160" s="1"/>
      <c r="N160" s="4"/>
      <c r="O160" s="4"/>
      <c r="P160" s="3">
        <f>AVERAGE(D161:D173)</f>
        <v>501910.46153846156</v>
      </c>
      <c r="Q160" s="3">
        <f>STDEV(D161:D173)</f>
        <v>337.07655297291529</v>
      </c>
      <c r="R160" s="2">
        <f>AVERAGE(E161:F173)</f>
        <v>57.814615384615379</v>
      </c>
      <c r="S160" s="2">
        <f>STDEV(N161:N173)</f>
        <v>2.0807804871964389E-2</v>
      </c>
      <c r="T160" s="2">
        <f>AVERAGE(G161:G173)</f>
        <v>150.14169230769232</v>
      </c>
      <c r="U160" s="2">
        <f>STDEV(G161:G173)</f>
        <v>5.7148030901312111E-2</v>
      </c>
      <c r="V160" s="2">
        <f>AVERAGE(M161:M173)</f>
        <v>0.47974358974358972</v>
      </c>
      <c r="W160" s="2">
        <f>AVERAGE(O161:O173)</f>
        <v>1.9538461538461369E-2</v>
      </c>
    </row>
    <row r="161" spans="2:27">
      <c r="D161" s="6">
        <v>501954</v>
      </c>
      <c r="E161" s="6">
        <v>57.820999999999998</v>
      </c>
      <c r="F161" s="6">
        <v>57.83</v>
      </c>
      <c r="G161" s="6">
        <v>150.11500000000001</v>
      </c>
      <c r="H161">
        <v>135</v>
      </c>
      <c r="I161" s="1">
        <v>2.27</v>
      </c>
      <c r="J161" s="4">
        <v>0.52</v>
      </c>
      <c r="K161" s="4">
        <v>0.5</v>
      </c>
      <c r="L161" s="4">
        <v>0.46</v>
      </c>
      <c r="M161" s="4">
        <f t="shared" ref="M161:M173" si="15">AVERAGE(J161:L161)</f>
        <v>0.49333333333333335</v>
      </c>
      <c r="N161" s="4">
        <f t="shared" si="12"/>
        <v>57.825499999999998</v>
      </c>
      <c r="O161" s="4">
        <f t="shared" si="13"/>
        <v>9.0000000000003411E-3</v>
      </c>
    </row>
    <row r="162" spans="2:27">
      <c r="D162" s="6">
        <v>501954</v>
      </c>
      <c r="E162" s="6">
        <v>57.759</v>
      </c>
      <c r="F162" s="6">
        <v>57.783000000000001</v>
      </c>
      <c r="G162" s="6">
        <v>150.172</v>
      </c>
      <c r="H162">
        <v>90</v>
      </c>
      <c r="I162" s="1">
        <v>2.79</v>
      </c>
      <c r="J162" s="4">
        <v>0.43</v>
      </c>
      <c r="K162" s="4">
        <v>0.45</v>
      </c>
      <c r="L162" s="4">
        <v>0.44</v>
      </c>
      <c r="M162" s="4">
        <f t="shared" si="15"/>
        <v>0.44</v>
      </c>
      <c r="N162" s="4">
        <f t="shared" si="12"/>
        <v>57.771000000000001</v>
      </c>
      <c r="O162" s="4">
        <f t="shared" si="13"/>
        <v>2.4000000000000909E-2</v>
      </c>
    </row>
    <row r="163" spans="2:27">
      <c r="D163" s="6">
        <v>502037</v>
      </c>
      <c r="E163" s="6">
        <v>57.838000000000001</v>
      </c>
      <c r="F163" s="6">
        <v>57.825000000000003</v>
      </c>
      <c r="G163" s="6">
        <v>150.11000000000001</v>
      </c>
      <c r="H163">
        <v>80</v>
      </c>
      <c r="I163" s="1">
        <v>2.97</v>
      </c>
      <c r="J163" s="4">
        <v>0.42</v>
      </c>
      <c r="K163" s="4">
        <v>0.46</v>
      </c>
      <c r="L163" s="4">
        <v>0.4</v>
      </c>
      <c r="M163" s="4">
        <f t="shared" si="15"/>
        <v>0.42666666666666669</v>
      </c>
      <c r="N163" s="4">
        <f t="shared" si="12"/>
        <v>57.831500000000005</v>
      </c>
      <c r="O163" s="4">
        <f t="shared" si="13"/>
        <v>1.2999999999998124E-2</v>
      </c>
    </row>
    <row r="164" spans="2:27">
      <c r="D164" s="6">
        <v>501631</v>
      </c>
      <c r="E164" s="6">
        <v>57.814999999999998</v>
      </c>
      <c r="F164" s="6">
        <v>57.823</v>
      </c>
      <c r="G164" s="6">
        <v>150.05199999999999</v>
      </c>
      <c r="H164">
        <v>150</v>
      </c>
      <c r="I164" s="1">
        <v>2.12</v>
      </c>
      <c r="J164" s="4">
        <v>0.53</v>
      </c>
      <c r="K164" s="4">
        <v>0.51</v>
      </c>
      <c r="L164" s="4">
        <v>0.49</v>
      </c>
      <c r="M164" s="4">
        <f t="shared" si="15"/>
        <v>0.51</v>
      </c>
      <c r="N164" s="4">
        <f t="shared" si="12"/>
        <v>57.819000000000003</v>
      </c>
      <c r="O164" s="4">
        <f t="shared" si="13"/>
        <v>8.0000000000026716E-3</v>
      </c>
      <c r="AA164" s="8"/>
    </row>
    <row r="165" spans="2:27">
      <c r="D165" s="6">
        <v>501565</v>
      </c>
      <c r="E165" s="6">
        <v>57.773000000000003</v>
      </c>
      <c r="F165" s="6">
        <v>57.8</v>
      </c>
      <c r="G165" s="6">
        <v>150.20099999999999</v>
      </c>
      <c r="H165">
        <v>120</v>
      </c>
      <c r="I165" s="1">
        <v>2.74</v>
      </c>
      <c r="J165" s="4">
        <v>0.49</v>
      </c>
      <c r="K165" s="4">
        <v>0.49</v>
      </c>
      <c r="L165" s="4">
        <v>0.46</v>
      </c>
      <c r="M165" s="4">
        <f t="shared" si="15"/>
        <v>0.48</v>
      </c>
      <c r="N165" s="4">
        <f t="shared" si="12"/>
        <v>57.786500000000004</v>
      </c>
      <c r="O165" s="4">
        <f t="shared" si="13"/>
        <v>2.6999999999993918E-2</v>
      </c>
    </row>
    <row r="166" spans="2:27">
      <c r="D166" s="6">
        <v>502153</v>
      </c>
      <c r="E166" s="6">
        <v>57.838000000000001</v>
      </c>
      <c r="F166" s="6">
        <v>57.838999999999999</v>
      </c>
      <c r="G166" s="6">
        <v>150.107</v>
      </c>
      <c r="H166">
        <v>170</v>
      </c>
      <c r="I166" s="1">
        <v>2</v>
      </c>
      <c r="J166" s="4">
        <v>0.52</v>
      </c>
      <c r="K166" s="4">
        <v>0.5</v>
      </c>
      <c r="L166" s="4">
        <v>0.45</v>
      </c>
      <c r="M166" s="4">
        <f t="shared" si="15"/>
        <v>0.49</v>
      </c>
      <c r="N166" s="4">
        <f t="shared" si="12"/>
        <v>57.838499999999996</v>
      </c>
      <c r="O166" s="4">
        <f t="shared" si="13"/>
        <v>9.9999999999766942E-4</v>
      </c>
      <c r="Y166" s="28"/>
      <c r="AA166" s="8"/>
    </row>
    <row r="167" spans="2:27">
      <c r="D167" s="6">
        <v>502421</v>
      </c>
      <c r="E167" s="6">
        <v>57.834000000000003</v>
      </c>
      <c r="F167" s="6">
        <v>57.843000000000004</v>
      </c>
      <c r="G167" s="6">
        <v>150.18899999999999</v>
      </c>
      <c r="H167">
        <v>80</v>
      </c>
      <c r="I167" s="1">
        <v>2.58</v>
      </c>
      <c r="J167" s="4">
        <v>0.44</v>
      </c>
      <c r="K167" s="4">
        <v>0.47</v>
      </c>
      <c r="L167" s="4">
        <v>0.44</v>
      </c>
      <c r="M167" s="4">
        <f t="shared" si="15"/>
        <v>0.44999999999999996</v>
      </c>
      <c r="N167" s="4">
        <f t="shared" si="12"/>
        <v>57.838500000000003</v>
      </c>
      <c r="O167" s="4">
        <f t="shared" si="13"/>
        <v>9.0000000000003411E-3</v>
      </c>
      <c r="Y167" s="28"/>
    </row>
    <row r="168" spans="2:27">
      <c r="D168" s="6">
        <v>501439</v>
      </c>
      <c r="E168" s="6">
        <v>57.790999999999997</v>
      </c>
      <c r="F168" s="6">
        <v>57.798000000000002</v>
      </c>
      <c r="G168" s="6">
        <v>150.12299999999999</v>
      </c>
      <c r="H168">
        <v>220</v>
      </c>
      <c r="I168" s="1">
        <v>2.02</v>
      </c>
      <c r="J168" s="4">
        <v>0.55000000000000004</v>
      </c>
      <c r="K168" s="4">
        <v>0.52</v>
      </c>
      <c r="L168" s="4">
        <v>0.47</v>
      </c>
      <c r="M168" s="4">
        <f t="shared" si="15"/>
        <v>0.51333333333333331</v>
      </c>
      <c r="N168" s="4">
        <f t="shared" si="12"/>
        <v>57.794499999999999</v>
      </c>
      <c r="O168" s="4">
        <f t="shared" si="13"/>
        <v>7.0000000000050022E-3</v>
      </c>
      <c r="Y168" s="28"/>
    </row>
    <row r="169" spans="2:27">
      <c r="D169" s="6">
        <v>502497</v>
      </c>
      <c r="E169" s="6">
        <v>57.863</v>
      </c>
      <c r="F169" s="6">
        <v>57.811</v>
      </c>
      <c r="G169" s="6">
        <v>150.21799999999999</v>
      </c>
      <c r="H169">
        <v>110</v>
      </c>
      <c r="I169" s="1">
        <v>2.54</v>
      </c>
      <c r="J169" s="4">
        <v>0.43</v>
      </c>
      <c r="K169" s="4">
        <v>0.46</v>
      </c>
      <c r="L169" s="4">
        <v>0.4</v>
      </c>
      <c r="M169" s="4">
        <f t="shared" si="15"/>
        <v>0.43</v>
      </c>
      <c r="N169" s="4">
        <f t="shared" si="12"/>
        <v>57.837000000000003</v>
      </c>
      <c r="O169" s="4">
        <f t="shared" si="13"/>
        <v>5.1999999999999602E-2</v>
      </c>
      <c r="Y169" s="28"/>
    </row>
    <row r="170" spans="2:27">
      <c r="D170" s="6">
        <v>501829</v>
      </c>
      <c r="E170" s="6">
        <v>57.829000000000001</v>
      </c>
      <c r="F170" s="6">
        <v>57.795000000000002</v>
      </c>
      <c r="G170" s="6">
        <v>150.149</v>
      </c>
      <c r="H170">
        <v>190</v>
      </c>
      <c r="I170" s="1">
        <v>2</v>
      </c>
      <c r="J170" s="4">
        <v>0.54</v>
      </c>
      <c r="K170" s="4">
        <v>0.51</v>
      </c>
      <c r="L170" s="4">
        <v>0.47</v>
      </c>
      <c r="M170" s="4">
        <f t="shared" si="15"/>
        <v>0.50666666666666671</v>
      </c>
      <c r="N170" s="4">
        <f t="shared" si="12"/>
        <v>57.811999999999998</v>
      </c>
      <c r="O170" s="4">
        <f t="shared" si="13"/>
        <v>3.399999999999892E-2</v>
      </c>
    </row>
    <row r="171" spans="2:27">
      <c r="D171" s="6">
        <v>501447</v>
      </c>
      <c r="E171" s="6">
        <v>57.789000000000001</v>
      </c>
      <c r="F171" s="6">
        <v>57.831000000000003</v>
      </c>
      <c r="G171" s="6">
        <v>150.04499999999999</v>
      </c>
      <c r="H171">
        <v>150</v>
      </c>
      <c r="I171" s="1">
        <v>2</v>
      </c>
      <c r="J171" s="4">
        <v>0.53</v>
      </c>
      <c r="K171" s="4">
        <v>0.52</v>
      </c>
      <c r="L171" s="4">
        <v>0.52</v>
      </c>
      <c r="M171" s="4">
        <f t="shared" si="15"/>
        <v>0.52333333333333332</v>
      </c>
      <c r="N171" s="4">
        <f t="shared" si="12"/>
        <v>57.81</v>
      </c>
      <c r="O171" s="4">
        <f t="shared" si="13"/>
        <v>4.2000000000001592E-2</v>
      </c>
      <c r="Y171" s="28"/>
    </row>
    <row r="172" spans="2:27">
      <c r="D172" s="6">
        <v>501822</v>
      </c>
      <c r="E172" s="6">
        <v>57.801000000000002</v>
      </c>
      <c r="F172" s="6">
        <v>57.825000000000003</v>
      </c>
      <c r="G172" s="6">
        <v>150.142</v>
      </c>
      <c r="H172">
        <v>230</v>
      </c>
      <c r="I172" s="1">
        <v>2</v>
      </c>
      <c r="J172" s="4">
        <v>0.53</v>
      </c>
      <c r="K172" s="4">
        <v>0.52</v>
      </c>
      <c r="L172" s="4">
        <v>0.48</v>
      </c>
      <c r="M172" s="4">
        <f t="shared" si="15"/>
        <v>0.51</v>
      </c>
      <c r="N172" s="4">
        <f t="shared" si="12"/>
        <v>57.813000000000002</v>
      </c>
      <c r="O172" s="4">
        <f t="shared" si="13"/>
        <v>2.4000000000000909E-2</v>
      </c>
      <c r="Y172" s="28"/>
    </row>
    <row r="173" spans="2:27">
      <c r="D173" s="6">
        <v>502087</v>
      </c>
      <c r="E173" s="6">
        <v>57.811</v>
      </c>
      <c r="F173" s="6">
        <v>57.814999999999998</v>
      </c>
      <c r="G173" s="6">
        <v>150.21899999999999</v>
      </c>
      <c r="H173">
        <v>120</v>
      </c>
      <c r="I173" s="1">
        <v>2.2000000000000002</v>
      </c>
      <c r="J173" s="4">
        <v>0.46</v>
      </c>
      <c r="K173" s="4">
        <v>0.48</v>
      </c>
      <c r="L173" s="4">
        <v>0.45</v>
      </c>
      <c r="M173" s="4">
        <f t="shared" si="15"/>
        <v>0.46333333333333332</v>
      </c>
      <c r="N173" s="4">
        <f t="shared" si="12"/>
        <v>57.813000000000002</v>
      </c>
      <c r="O173" s="4">
        <f t="shared" si="13"/>
        <v>3.9999999999977831E-3</v>
      </c>
      <c r="Y173" s="28"/>
    </row>
    <row r="174" spans="2:27">
      <c r="B174" s="15" t="s">
        <v>3</v>
      </c>
      <c r="D174" s="5"/>
      <c r="E174" s="5"/>
      <c r="F174"/>
      <c r="G174" s="5"/>
      <c r="I174" s="7"/>
      <c r="J174" s="4"/>
      <c r="K174" s="4"/>
      <c r="L174" s="4"/>
      <c r="M174" s="4"/>
      <c r="N174" s="4"/>
      <c r="O174" s="4"/>
      <c r="P174" s="3">
        <f>AVERAGE(D175:D187)</f>
        <v>501427.84615384613</v>
      </c>
      <c r="Q174" s="3">
        <f>STDEV(D175:D187)</f>
        <v>604.62865272190641</v>
      </c>
      <c r="R174" s="2">
        <f>AVERAGE(E175:F187)</f>
        <v>57.834769230769218</v>
      </c>
      <c r="S174" s="2">
        <f>STDEV(N175:N187)</f>
        <v>3.3331426227496845E-2</v>
      </c>
      <c r="T174" s="2">
        <f>AVERAGE(G175:G187)</f>
        <v>149.9106153846154</v>
      </c>
      <c r="U174" s="2">
        <f>STDEV(G175:G187)</f>
        <v>7.2327425021611866E-2</v>
      </c>
      <c r="V174" s="2">
        <f>AVERAGE(M175:M187)</f>
        <v>0.54871794871794866</v>
      </c>
      <c r="W174" s="2">
        <f>AVERAGE(O175:O187)</f>
        <v>2.923076923076888E-2</v>
      </c>
    </row>
    <row r="175" spans="2:27">
      <c r="D175" s="6">
        <v>501514</v>
      </c>
      <c r="E175" s="6">
        <v>57.834000000000003</v>
      </c>
      <c r="F175" s="6">
        <v>57.866</v>
      </c>
      <c r="G175" s="6">
        <v>149.857</v>
      </c>
      <c r="H175">
        <v>260</v>
      </c>
      <c r="I175" s="7">
        <v>2</v>
      </c>
      <c r="J175" s="4">
        <v>0.59</v>
      </c>
      <c r="K175" s="4">
        <v>0.57999999999999996</v>
      </c>
      <c r="L175" s="4">
        <v>0.56000000000000005</v>
      </c>
      <c r="M175" s="4">
        <f t="shared" ref="M175:M187" si="16">AVERAGE(J175:L175)</f>
        <v>0.57666666666666666</v>
      </c>
      <c r="N175" s="4">
        <f t="shared" si="12"/>
        <v>57.85</v>
      </c>
      <c r="O175" s="4">
        <f t="shared" si="13"/>
        <v>3.1999999999996476E-2</v>
      </c>
    </row>
    <row r="176" spans="2:27">
      <c r="D176" s="6">
        <v>502014</v>
      </c>
      <c r="E176" s="6">
        <v>57.871000000000002</v>
      </c>
      <c r="F176" s="6">
        <v>57.854999999999997</v>
      </c>
      <c r="G176" s="6">
        <v>149.93799999999999</v>
      </c>
      <c r="H176">
        <v>230</v>
      </c>
      <c r="I176" s="7">
        <v>2</v>
      </c>
      <c r="J176" s="4">
        <v>0.57999999999999996</v>
      </c>
      <c r="K176" s="4">
        <v>0.55000000000000004</v>
      </c>
      <c r="L176" s="4">
        <v>0.52</v>
      </c>
      <c r="M176" s="4">
        <f t="shared" si="16"/>
        <v>0.54999999999999993</v>
      </c>
      <c r="N176" s="4">
        <f t="shared" si="12"/>
        <v>57.863</v>
      </c>
      <c r="O176" s="4">
        <f t="shared" si="13"/>
        <v>1.6000000000005343E-2</v>
      </c>
    </row>
    <row r="177" spans="2:25">
      <c r="D177" s="6">
        <v>501252</v>
      </c>
      <c r="E177" s="6">
        <v>57.817</v>
      </c>
      <c r="F177" s="6">
        <v>57.847000000000001</v>
      </c>
      <c r="G177" s="6">
        <v>149.87299999999999</v>
      </c>
      <c r="H177">
        <v>160</v>
      </c>
      <c r="I177" s="7">
        <v>2</v>
      </c>
      <c r="J177" s="4">
        <v>0.56000000000000005</v>
      </c>
      <c r="K177" s="4">
        <v>0.54</v>
      </c>
      <c r="L177" s="4">
        <v>0.52</v>
      </c>
      <c r="M177" s="4">
        <f t="shared" si="16"/>
        <v>0.54</v>
      </c>
      <c r="N177" s="4">
        <f t="shared" si="12"/>
        <v>57.832000000000001</v>
      </c>
      <c r="O177" s="4">
        <f t="shared" si="13"/>
        <v>3.0000000000001137E-2</v>
      </c>
    </row>
    <row r="178" spans="2:25">
      <c r="D178" s="6">
        <v>501679</v>
      </c>
      <c r="E178" s="6">
        <v>57.844000000000001</v>
      </c>
      <c r="F178" s="6">
        <v>57.866</v>
      </c>
      <c r="G178" s="6">
        <v>149.88200000000001</v>
      </c>
      <c r="H178">
        <v>225</v>
      </c>
      <c r="I178" s="7">
        <v>2</v>
      </c>
      <c r="J178" s="4">
        <v>0.57999999999999996</v>
      </c>
      <c r="K178" s="4">
        <v>0.56000000000000005</v>
      </c>
      <c r="L178" s="4">
        <v>0.54</v>
      </c>
      <c r="M178" s="4">
        <f t="shared" si="16"/>
        <v>0.56000000000000005</v>
      </c>
      <c r="N178" s="4">
        <f t="shared" si="12"/>
        <v>57.855000000000004</v>
      </c>
      <c r="O178" s="4">
        <f t="shared" si="13"/>
        <v>2.1999999999998465E-2</v>
      </c>
    </row>
    <row r="179" spans="2:25">
      <c r="D179" s="6">
        <v>501498</v>
      </c>
      <c r="E179" s="6">
        <v>57.819000000000003</v>
      </c>
      <c r="F179" s="6">
        <v>57.85</v>
      </c>
      <c r="G179" s="6">
        <v>149.93100000000001</v>
      </c>
      <c r="H179">
        <v>180</v>
      </c>
      <c r="I179" s="7">
        <v>2</v>
      </c>
      <c r="J179" s="4">
        <v>0.52</v>
      </c>
      <c r="K179" s="4">
        <v>0.52</v>
      </c>
      <c r="L179" s="4">
        <v>0.5</v>
      </c>
      <c r="M179" s="4">
        <f t="shared" si="16"/>
        <v>0.51333333333333331</v>
      </c>
      <c r="N179" s="4">
        <f t="shared" si="12"/>
        <v>57.834500000000006</v>
      </c>
      <c r="O179" s="4">
        <f t="shared" si="13"/>
        <v>3.0999999999998806E-2</v>
      </c>
    </row>
    <row r="180" spans="2:25">
      <c r="D180" s="6">
        <v>500564</v>
      </c>
      <c r="E180" s="6">
        <v>57.744999999999997</v>
      </c>
      <c r="F180" s="6">
        <v>57.843000000000004</v>
      </c>
      <c r="G180" s="6">
        <v>149.864</v>
      </c>
      <c r="H180">
        <v>110</v>
      </c>
      <c r="I180" s="7">
        <v>2.8</v>
      </c>
      <c r="J180" s="4">
        <v>0.48</v>
      </c>
      <c r="K180" s="4">
        <v>0.5</v>
      </c>
      <c r="L180" s="4">
        <v>0.52</v>
      </c>
      <c r="M180" s="4">
        <f t="shared" si="16"/>
        <v>0.5</v>
      </c>
      <c r="N180" s="4">
        <f t="shared" si="12"/>
        <v>57.793999999999997</v>
      </c>
      <c r="O180" s="4">
        <f t="shared" si="13"/>
        <v>9.8000000000006082E-2</v>
      </c>
    </row>
    <row r="181" spans="2:25">
      <c r="D181" s="6">
        <v>500309</v>
      </c>
      <c r="E181" s="6">
        <v>57.768000000000001</v>
      </c>
      <c r="F181" s="6">
        <v>57.8</v>
      </c>
      <c r="G181" s="6">
        <v>149.84</v>
      </c>
      <c r="H181">
        <v>90</v>
      </c>
      <c r="I181" s="7">
        <v>2.27</v>
      </c>
      <c r="J181" s="4">
        <v>0.54</v>
      </c>
      <c r="K181" s="4">
        <v>0.52</v>
      </c>
      <c r="L181" s="4">
        <v>0.55000000000000004</v>
      </c>
      <c r="M181" s="4">
        <f t="shared" si="16"/>
        <v>0.53666666666666674</v>
      </c>
      <c r="N181" s="4">
        <f t="shared" si="12"/>
        <v>57.783999999999999</v>
      </c>
      <c r="O181" s="4">
        <f t="shared" si="13"/>
        <v>3.1999999999996476E-2</v>
      </c>
    </row>
    <row r="182" spans="2:25">
      <c r="D182" s="6">
        <v>500985</v>
      </c>
      <c r="E182" s="6">
        <v>57.811</v>
      </c>
      <c r="F182" s="6">
        <v>57.829000000000001</v>
      </c>
      <c r="G182" s="6">
        <v>149.852</v>
      </c>
      <c r="H182">
        <v>120</v>
      </c>
      <c r="I182" s="7">
        <v>2.4500000000000002</v>
      </c>
      <c r="J182" s="4">
        <v>0.51</v>
      </c>
      <c r="K182" s="4">
        <v>0.52</v>
      </c>
      <c r="L182" s="4">
        <v>0.52</v>
      </c>
      <c r="M182" s="4">
        <f t="shared" si="16"/>
        <v>0.51666666666666672</v>
      </c>
      <c r="N182" s="4">
        <f t="shared" si="12"/>
        <v>57.82</v>
      </c>
      <c r="O182" s="4">
        <f t="shared" si="13"/>
        <v>1.8000000000000682E-2</v>
      </c>
    </row>
    <row r="183" spans="2:25">
      <c r="D183" s="6">
        <v>501343</v>
      </c>
      <c r="E183" s="6">
        <v>57.826999999999998</v>
      </c>
      <c r="F183" s="6">
        <v>57.848999999999997</v>
      </c>
      <c r="G183" s="6">
        <v>149.86699999999999</v>
      </c>
      <c r="H183">
        <v>210</v>
      </c>
      <c r="I183" s="7">
        <v>2.09</v>
      </c>
      <c r="J183" s="4">
        <v>0.64</v>
      </c>
      <c r="K183" s="4">
        <v>0.57999999999999996</v>
      </c>
      <c r="L183" s="4">
        <v>0.55000000000000004</v>
      </c>
      <c r="M183" s="4">
        <f t="shared" si="16"/>
        <v>0.59</v>
      </c>
      <c r="N183" s="4">
        <f t="shared" si="12"/>
        <v>57.837999999999994</v>
      </c>
      <c r="O183" s="4">
        <f t="shared" si="13"/>
        <v>2.1999999999998465E-2</v>
      </c>
    </row>
    <row r="184" spans="2:25">
      <c r="D184" s="6">
        <v>501939</v>
      </c>
      <c r="E184" s="6">
        <v>57.853999999999999</v>
      </c>
      <c r="F184" s="6">
        <v>57.853999999999999</v>
      </c>
      <c r="G184" s="6">
        <v>149.964</v>
      </c>
      <c r="H184">
        <v>130</v>
      </c>
      <c r="I184" s="7">
        <v>2</v>
      </c>
      <c r="J184" s="4">
        <v>0.63</v>
      </c>
      <c r="K184" s="4">
        <v>0.55000000000000004</v>
      </c>
      <c r="L184" s="4">
        <v>0.55000000000000004</v>
      </c>
      <c r="M184" s="4">
        <f t="shared" si="16"/>
        <v>0.57666666666666677</v>
      </c>
      <c r="N184" s="4">
        <f t="shared" si="12"/>
        <v>57.853999999999999</v>
      </c>
      <c r="O184" s="4">
        <f t="shared" si="13"/>
        <v>0</v>
      </c>
    </row>
    <row r="185" spans="2:25">
      <c r="D185" s="6">
        <v>501620</v>
      </c>
      <c r="E185" s="6">
        <v>57.829000000000001</v>
      </c>
      <c r="F185" s="6">
        <v>57.847999999999999</v>
      </c>
      <c r="G185" s="6">
        <v>149.94800000000001</v>
      </c>
      <c r="H185">
        <f>(230+160)/2</f>
        <v>195</v>
      </c>
      <c r="I185" s="7">
        <v>2</v>
      </c>
      <c r="J185" s="4">
        <v>0.65</v>
      </c>
      <c r="K185" s="4">
        <v>0.6</v>
      </c>
      <c r="L185" s="4">
        <v>0.59</v>
      </c>
      <c r="M185" s="4">
        <f t="shared" si="16"/>
        <v>0.61333333333333329</v>
      </c>
      <c r="N185" s="4">
        <f t="shared" si="12"/>
        <v>57.838499999999996</v>
      </c>
      <c r="O185" s="4">
        <f t="shared" si="13"/>
        <v>1.8999999999998352E-2</v>
      </c>
    </row>
    <row r="186" spans="2:25">
      <c r="D186" s="6">
        <v>502611</v>
      </c>
      <c r="E186" s="6">
        <v>57.886000000000003</v>
      </c>
      <c r="F186" s="6">
        <v>57.92</v>
      </c>
      <c r="G186" s="6">
        <v>149.91200000000001</v>
      </c>
      <c r="H186">
        <v>250</v>
      </c>
      <c r="I186" s="7">
        <v>2</v>
      </c>
      <c r="J186" s="4">
        <v>0.57999999999999996</v>
      </c>
      <c r="K186" s="4">
        <v>0.56999999999999995</v>
      </c>
      <c r="L186" s="4">
        <v>0.55000000000000004</v>
      </c>
      <c r="M186" s="4">
        <f t="shared" si="16"/>
        <v>0.56666666666666665</v>
      </c>
      <c r="N186" s="4">
        <f t="shared" si="12"/>
        <v>57.903000000000006</v>
      </c>
      <c r="O186" s="4">
        <f t="shared" si="13"/>
        <v>3.399999999999892E-2</v>
      </c>
    </row>
    <row r="187" spans="2:25">
      <c r="D187" s="6">
        <v>501234</v>
      </c>
      <c r="E187" s="6">
        <v>57.773000000000003</v>
      </c>
      <c r="F187" s="6">
        <v>57.798999999999999</v>
      </c>
      <c r="G187" s="6">
        <v>150.11000000000001</v>
      </c>
      <c r="H187">
        <v>80</v>
      </c>
      <c r="I187" s="7">
        <v>2.9</v>
      </c>
      <c r="J187" s="4">
        <v>0.47</v>
      </c>
      <c r="K187" s="4">
        <v>0.49</v>
      </c>
      <c r="L187" s="4">
        <v>0.52</v>
      </c>
      <c r="M187" s="4">
        <f t="shared" si="16"/>
        <v>0.49333333333333335</v>
      </c>
      <c r="N187" s="4">
        <f t="shared" si="12"/>
        <v>57.786000000000001</v>
      </c>
      <c r="O187" s="4">
        <f t="shared" si="13"/>
        <v>2.5999999999996248E-2</v>
      </c>
    </row>
    <row r="188" spans="2:25">
      <c r="D188" s="5"/>
      <c r="E188" s="5"/>
      <c r="G188" s="5"/>
      <c r="J188" s="4"/>
      <c r="K188" s="4"/>
      <c r="L188" s="4"/>
      <c r="M188" s="4"/>
      <c r="N188" s="4"/>
      <c r="O188" s="4"/>
      <c r="Y188" s="28"/>
    </row>
    <row r="189" spans="2:25">
      <c r="B189" s="15" t="s">
        <v>1</v>
      </c>
      <c r="D189" s="5"/>
      <c r="E189" s="5"/>
      <c r="F189"/>
      <c r="G189" s="5"/>
      <c r="I189" s="1"/>
      <c r="J189" s="4"/>
      <c r="K189" s="4"/>
      <c r="L189" s="4"/>
      <c r="M189" s="4"/>
      <c r="N189" s="4"/>
      <c r="O189" s="4"/>
      <c r="P189" s="3">
        <f>AVERAGE(D190:D211)</f>
        <v>499912.68181818182</v>
      </c>
      <c r="Q189" s="3">
        <f>STDEV(D190:D211)</f>
        <v>1240.5533092080377</v>
      </c>
      <c r="R189" s="2">
        <f>AVERAGE(E190:F211)</f>
        <v>57.752840909090921</v>
      </c>
      <c r="S189" s="2">
        <f>STDEV(N190:N211)</f>
        <v>4.9997234772019478E-2</v>
      </c>
      <c r="T189" s="2">
        <f>AVERAGE(G190:G211)</f>
        <v>149.88113636363639</v>
      </c>
      <c r="U189" s="2">
        <f>STDEV(G190:G211)</f>
        <v>0.13504612808206581</v>
      </c>
      <c r="V189" s="2">
        <f>AVERAGE(M190:M211)</f>
        <v>0.51196969696969685</v>
      </c>
      <c r="W189" s="2">
        <f>AVERAGE(O190:O211)</f>
        <v>2.3590909090908694E-2</v>
      </c>
      <c r="Y189" s="28"/>
    </row>
    <row r="190" spans="2:25">
      <c r="D190" s="6">
        <v>500344</v>
      </c>
      <c r="E190" s="6">
        <v>57.776000000000003</v>
      </c>
      <c r="F190" s="6">
        <v>57.761000000000003</v>
      </c>
      <c r="G190" s="6">
        <v>149.928</v>
      </c>
      <c r="H190">
        <v>170</v>
      </c>
      <c r="I190" s="1">
        <v>2.08</v>
      </c>
      <c r="J190" s="4">
        <v>0.52</v>
      </c>
      <c r="K190" s="4">
        <v>0.53</v>
      </c>
      <c r="L190" s="4">
        <v>0.5</v>
      </c>
      <c r="M190" s="4">
        <f t="shared" ref="M190:M211" si="17">AVERAGE(J190:L190)</f>
        <v>0.51666666666666672</v>
      </c>
      <c r="N190" s="4">
        <f t="shared" si="12"/>
        <v>57.768500000000003</v>
      </c>
      <c r="O190" s="4">
        <f t="shared" si="13"/>
        <v>1.5000000000000568E-2</v>
      </c>
    </row>
    <row r="191" spans="2:25">
      <c r="D191" s="6">
        <v>500464</v>
      </c>
      <c r="E191" s="6">
        <v>57.765999999999998</v>
      </c>
      <c r="F191" s="6">
        <v>57.779000000000003</v>
      </c>
      <c r="G191" s="6">
        <v>149.946</v>
      </c>
      <c r="H191">
        <v>120</v>
      </c>
      <c r="I191" s="1">
        <v>2.6</v>
      </c>
      <c r="J191" s="4">
        <v>0.49</v>
      </c>
      <c r="K191" s="4">
        <v>0.5</v>
      </c>
      <c r="L191" s="4">
        <v>0.48</v>
      </c>
      <c r="M191" s="4">
        <f t="shared" si="17"/>
        <v>0.49</v>
      </c>
      <c r="N191" s="4">
        <f t="shared" si="12"/>
        <v>57.772500000000001</v>
      </c>
      <c r="O191" s="4">
        <f t="shared" si="13"/>
        <v>1.300000000000523E-2</v>
      </c>
      <c r="Q191" s="9"/>
      <c r="R191" s="11"/>
      <c r="S191" s="11"/>
    </row>
    <row r="192" spans="2:25">
      <c r="D192" s="6">
        <v>498095</v>
      </c>
      <c r="E192" s="6">
        <v>57.686999999999998</v>
      </c>
      <c r="F192" s="6">
        <v>57.686999999999998</v>
      </c>
      <c r="G192" s="6">
        <v>149.67599999999999</v>
      </c>
      <c r="H192">
        <v>115</v>
      </c>
      <c r="I192" s="1">
        <v>2.74</v>
      </c>
      <c r="J192" s="4">
        <v>0.48</v>
      </c>
      <c r="K192" s="4">
        <v>0.5</v>
      </c>
      <c r="L192" s="4">
        <v>0.57999999999999996</v>
      </c>
      <c r="M192" s="4">
        <f t="shared" si="17"/>
        <v>0.52</v>
      </c>
      <c r="N192" s="4">
        <f t="shared" si="12"/>
        <v>57.686999999999998</v>
      </c>
      <c r="O192" s="4">
        <f t="shared" si="13"/>
        <v>0</v>
      </c>
      <c r="P192" s="9"/>
      <c r="Q192" s="9"/>
      <c r="R192" s="11"/>
      <c r="S192" s="11"/>
    </row>
    <row r="193" spans="4:27">
      <c r="D193" s="6">
        <v>498639</v>
      </c>
      <c r="E193" s="6">
        <v>57.741</v>
      </c>
      <c r="F193" s="6">
        <v>57.673999999999999</v>
      </c>
      <c r="G193" s="6">
        <v>149.73599999999999</v>
      </c>
      <c r="H193">
        <v>100</v>
      </c>
      <c r="I193" s="1">
        <v>2.54</v>
      </c>
      <c r="J193" s="4">
        <v>0.48</v>
      </c>
      <c r="K193" s="4">
        <v>0.49</v>
      </c>
      <c r="L193" s="10">
        <v>0.52</v>
      </c>
      <c r="M193" s="4">
        <f t="shared" si="17"/>
        <v>0.49666666666666665</v>
      </c>
      <c r="N193" s="4">
        <f t="shared" si="12"/>
        <v>57.707499999999996</v>
      </c>
      <c r="O193" s="4">
        <f t="shared" si="13"/>
        <v>6.7000000000000171E-2</v>
      </c>
      <c r="P193" s="9"/>
      <c r="T193" s="11"/>
      <c r="V193" s="11"/>
      <c r="W193" s="11"/>
    </row>
    <row r="194" spans="4:27">
      <c r="D194" s="6">
        <v>501495</v>
      </c>
      <c r="E194" s="6">
        <v>57.82</v>
      </c>
      <c r="F194" s="6">
        <v>57.844000000000001</v>
      </c>
      <c r="G194" s="6">
        <v>149.94300000000001</v>
      </c>
      <c r="H194">
        <v>90</v>
      </c>
      <c r="I194" s="1">
        <v>3.37</v>
      </c>
      <c r="J194" s="4">
        <v>0.44</v>
      </c>
      <c r="K194" s="4">
        <v>0.46</v>
      </c>
      <c r="L194" s="4">
        <v>0.46</v>
      </c>
      <c r="M194" s="4">
        <f t="shared" si="17"/>
        <v>0.45333333333333337</v>
      </c>
      <c r="N194" s="4">
        <f t="shared" si="12"/>
        <v>57.832000000000001</v>
      </c>
      <c r="O194" s="4">
        <f t="shared" si="13"/>
        <v>2.4000000000000909E-2</v>
      </c>
      <c r="T194" s="11"/>
      <c r="U194" s="11"/>
      <c r="V194" s="11"/>
      <c r="W194" s="11"/>
    </row>
    <row r="195" spans="4:27">
      <c r="D195" s="6">
        <v>500879</v>
      </c>
      <c r="E195" s="6">
        <v>57.780999999999999</v>
      </c>
      <c r="F195" s="6">
        <v>57.792999999999999</v>
      </c>
      <c r="G195" s="6">
        <v>149.995</v>
      </c>
      <c r="H195">
        <v>180</v>
      </c>
      <c r="I195" s="1">
        <v>2</v>
      </c>
      <c r="J195" s="4">
        <v>0.53</v>
      </c>
      <c r="K195" s="4">
        <v>0.52</v>
      </c>
      <c r="L195" s="4">
        <v>0.49</v>
      </c>
      <c r="M195" s="4">
        <f t="shared" si="17"/>
        <v>0.51333333333333331</v>
      </c>
      <c r="N195" s="4">
        <f t="shared" si="12"/>
        <v>57.786999999999999</v>
      </c>
      <c r="O195" s="4">
        <f t="shared" si="13"/>
        <v>1.2000000000000455E-2</v>
      </c>
      <c r="U195" s="11"/>
      <c r="X195" s="28"/>
    </row>
    <row r="196" spans="4:27">
      <c r="D196" s="6">
        <v>501063</v>
      </c>
      <c r="E196" s="6">
        <v>57.771999999999998</v>
      </c>
      <c r="F196" s="6">
        <v>57.813000000000002</v>
      </c>
      <c r="G196" s="6">
        <v>150.02099999999999</v>
      </c>
      <c r="H196">
        <v>210</v>
      </c>
      <c r="I196" s="1">
        <v>2.0699999999999998</v>
      </c>
      <c r="J196" s="4">
        <v>0.55000000000000004</v>
      </c>
      <c r="K196" s="4">
        <v>0.53</v>
      </c>
      <c r="L196" s="4">
        <v>0.5</v>
      </c>
      <c r="M196" s="4">
        <f t="shared" si="17"/>
        <v>0.52666666666666673</v>
      </c>
      <c r="N196" s="4">
        <f t="shared" si="12"/>
        <v>57.792500000000004</v>
      </c>
      <c r="O196" s="4">
        <f t="shared" si="13"/>
        <v>4.1000000000003922E-2</v>
      </c>
      <c r="X196" s="28"/>
      <c r="Y196" s="28"/>
    </row>
    <row r="197" spans="4:27">
      <c r="D197" s="6">
        <v>500348</v>
      </c>
      <c r="E197" s="6">
        <v>57.765999999999998</v>
      </c>
      <c r="F197" s="6">
        <v>57.764000000000003</v>
      </c>
      <c r="G197" s="6">
        <v>149.94800000000001</v>
      </c>
      <c r="H197">
        <v>140</v>
      </c>
      <c r="I197" s="1">
        <v>2.3199999999999998</v>
      </c>
      <c r="J197" s="4">
        <v>0.52</v>
      </c>
      <c r="K197" s="4">
        <v>0.52</v>
      </c>
      <c r="L197" s="4">
        <v>0.5</v>
      </c>
      <c r="M197" s="4">
        <f t="shared" si="17"/>
        <v>0.51333333333333331</v>
      </c>
      <c r="N197" s="4">
        <f t="shared" si="12"/>
        <v>57.765000000000001</v>
      </c>
      <c r="O197" s="4">
        <f t="shared" si="13"/>
        <v>1.9999999999953388E-3</v>
      </c>
      <c r="Y197" s="28"/>
    </row>
    <row r="198" spans="4:27">
      <c r="D198" s="6">
        <v>500627</v>
      </c>
      <c r="E198" s="6">
        <v>57.784999999999997</v>
      </c>
      <c r="F198" s="6">
        <v>57.783999999999999</v>
      </c>
      <c r="G198" s="6">
        <v>149.93100000000001</v>
      </c>
      <c r="H198">
        <v>180</v>
      </c>
      <c r="I198" s="1">
        <v>2</v>
      </c>
      <c r="J198" s="4">
        <v>0.56000000000000005</v>
      </c>
      <c r="K198" s="4">
        <v>0.54</v>
      </c>
      <c r="L198" s="4">
        <v>0.5</v>
      </c>
      <c r="M198" s="4">
        <f t="shared" si="17"/>
        <v>0.53333333333333333</v>
      </c>
      <c r="N198" s="4">
        <f t="shared" si="12"/>
        <v>57.784499999999994</v>
      </c>
      <c r="O198" s="4">
        <f t="shared" si="13"/>
        <v>9.9999999999766942E-4</v>
      </c>
      <c r="AA198" s="8"/>
    </row>
    <row r="199" spans="4:27">
      <c r="D199" s="6">
        <v>500835</v>
      </c>
      <c r="E199" s="6">
        <v>57.792000000000002</v>
      </c>
      <c r="F199" s="6">
        <v>57.771000000000001</v>
      </c>
      <c r="G199" s="6">
        <v>150.00800000000001</v>
      </c>
      <c r="H199">
        <v>250</v>
      </c>
      <c r="I199" s="1">
        <v>2</v>
      </c>
      <c r="J199" s="4">
        <v>0.56000000000000005</v>
      </c>
      <c r="K199" s="4">
        <v>0.56000000000000005</v>
      </c>
      <c r="L199" s="4">
        <v>0.5</v>
      </c>
      <c r="M199" s="4">
        <f t="shared" si="17"/>
        <v>0.54</v>
      </c>
      <c r="N199" s="4">
        <f t="shared" ref="N199:N289" si="18">AVERAGE(E199:F199)</f>
        <v>57.781500000000001</v>
      </c>
      <c r="O199" s="4">
        <f t="shared" ref="O199:O289" si="19">ABS(E199-F199)</f>
        <v>2.1000000000000796E-2</v>
      </c>
      <c r="AA199" s="8"/>
    </row>
    <row r="200" spans="4:27">
      <c r="D200" s="6">
        <v>500934</v>
      </c>
      <c r="E200" s="6">
        <v>57.792999999999999</v>
      </c>
      <c r="F200" s="6">
        <v>57.787999999999997</v>
      </c>
      <c r="G200" s="6">
        <v>149.99</v>
      </c>
      <c r="H200">
        <v>220</v>
      </c>
      <c r="I200" s="1">
        <v>2.0499999999999998</v>
      </c>
      <c r="J200" s="4">
        <v>0.54</v>
      </c>
      <c r="K200" s="4">
        <v>0.53</v>
      </c>
      <c r="L200" s="4">
        <v>0.49</v>
      </c>
      <c r="M200" s="4">
        <f t="shared" si="17"/>
        <v>0.52</v>
      </c>
      <c r="N200" s="4">
        <f t="shared" si="18"/>
        <v>57.790499999999994</v>
      </c>
      <c r="O200" s="4">
        <f t="shared" si="19"/>
        <v>5.000000000002558E-3</v>
      </c>
    </row>
    <row r="201" spans="4:27">
      <c r="D201" s="6">
        <v>501222</v>
      </c>
      <c r="E201" s="6">
        <v>57.844999999999999</v>
      </c>
      <c r="F201" s="6">
        <v>57.795000000000002</v>
      </c>
      <c r="G201" s="6">
        <v>149.92500000000001</v>
      </c>
      <c r="H201">
        <v>130</v>
      </c>
      <c r="I201" s="1">
        <v>2.82</v>
      </c>
      <c r="J201" s="4">
        <v>0.45</v>
      </c>
      <c r="K201" s="4">
        <v>0.47</v>
      </c>
      <c r="L201" s="4">
        <v>0.44</v>
      </c>
      <c r="M201" s="4">
        <f t="shared" si="17"/>
        <v>0.45333333333333331</v>
      </c>
      <c r="N201" s="4">
        <f t="shared" si="18"/>
        <v>57.82</v>
      </c>
      <c r="O201" s="4">
        <f t="shared" si="19"/>
        <v>4.9999999999997158E-2</v>
      </c>
    </row>
    <row r="202" spans="4:27">
      <c r="D202" s="6">
        <v>499965</v>
      </c>
      <c r="E202" s="6">
        <v>57.731999999999999</v>
      </c>
      <c r="F202" s="6">
        <v>57.784999999999997</v>
      </c>
      <c r="G202" s="6">
        <v>149.86500000000001</v>
      </c>
      <c r="H202">
        <v>110</v>
      </c>
      <c r="I202" s="1">
        <v>2.73</v>
      </c>
      <c r="J202" s="4">
        <v>0.47</v>
      </c>
      <c r="K202" s="4">
        <v>0.49</v>
      </c>
      <c r="L202" s="4">
        <v>0.49</v>
      </c>
      <c r="M202" s="4">
        <f t="shared" si="17"/>
        <v>0.48333333333333334</v>
      </c>
      <c r="N202" s="4">
        <f t="shared" si="18"/>
        <v>57.758499999999998</v>
      </c>
      <c r="O202" s="4">
        <f t="shared" si="19"/>
        <v>5.2999999999997272E-2</v>
      </c>
    </row>
    <row r="203" spans="4:27">
      <c r="D203" s="6">
        <v>497508</v>
      </c>
      <c r="E203" s="6">
        <v>57.645000000000003</v>
      </c>
      <c r="F203" s="6">
        <v>57.658999999999999</v>
      </c>
      <c r="G203" s="6">
        <v>149.684</v>
      </c>
      <c r="H203">
        <v>90</v>
      </c>
      <c r="I203" s="1">
        <v>2.88</v>
      </c>
      <c r="J203" s="4">
        <v>0.51</v>
      </c>
      <c r="K203" s="4">
        <v>0.54</v>
      </c>
      <c r="L203" s="4">
        <v>0.66</v>
      </c>
      <c r="M203" s="4">
        <f t="shared" si="17"/>
        <v>0.56999999999999995</v>
      </c>
      <c r="N203" s="4">
        <f t="shared" si="18"/>
        <v>57.652000000000001</v>
      </c>
      <c r="O203" s="4">
        <f t="shared" si="19"/>
        <v>1.3999999999995794E-2</v>
      </c>
    </row>
    <row r="204" spans="4:27">
      <c r="D204" s="6">
        <v>499419</v>
      </c>
      <c r="E204" s="6">
        <v>57.738999999999997</v>
      </c>
      <c r="F204" s="6">
        <v>57.734999999999999</v>
      </c>
      <c r="G204" s="6">
        <v>149.816</v>
      </c>
      <c r="H204">
        <v>120</v>
      </c>
      <c r="I204" s="1">
        <v>2.46</v>
      </c>
      <c r="J204" s="4">
        <v>0.53</v>
      </c>
      <c r="K204" s="4">
        <v>0.53</v>
      </c>
      <c r="L204" s="4">
        <v>0.5</v>
      </c>
      <c r="M204" s="4">
        <f t="shared" si="17"/>
        <v>0.52</v>
      </c>
      <c r="N204" s="4">
        <f t="shared" si="18"/>
        <v>57.736999999999995</v>
      </c>
      <c r="O204" s="4">
        <f t="shared" si="19"/>
        <v>3.9999999999977831E-3</v>
      </c>
    </row>
    <row r="205" spans="4:27">
      <c r="D205" s="6">
        <v>498313</v>
      </c>
      <c r="E205" s="6">
        <v>57.688000000000002</v>
      </c>
      <c r="F205" s="6">
        <v>57.7</v>
      </c>
      <c r="G205" s="6">
        <v>149.708</v>
      </c>
      <c r="H205">
        <v>95</v>
      </c>
      <c r="I205" s="1">
        <v>2.72</v>
      </c>
      <c r="J205" s="4">
        <v>0.49</v>
      </c>
      <c r="K205" s="4">
        <v>0.52</v>
      </c>
      <c r="L205" s="4">
        <v>0.57999999999999996</v>
      </c>
      <c r="M205" s="4">
        <f t="shared" si="17"/>
        <v>0.52999999999999992</v>
      </c>
      <c r="N205" s="4">
        <f t="shared" si="18"/>
        <v>57.694000000000003</v>
      </c>
      <c r="O205" s="4">
        <f t="shared" si="19"/>
        <v>1.2000000000000455E-2</v>
      </c>
    </row>
    <row r="206" spans="4:27">
      <c r="D206" s="6">
        <v>498726</v>
      </c>
      <c r="E206" s="6">
        <v>57.768999999999998</v>
      </c>
      <c r="F206" s="6">
        <v>57.719000000000001</v>
      </c>
      <c r="G206" s="6">
        <v>149.572</v>
      </c>
      <c r="H206">
        <v>90</v>
      </c>
      <c r="I206" s="1">
        <v>2.69</v>
      </c>
      <c r="J206" s="4">
        <v>0.47</v>
      </c>
      <c r="K206" s="4">
        <v>0.49</v>
      </c>
      <c r="L206" s="4">
        <v>0.53</v>
      </c>
      <c r="M206" s="4">
        <f t="shared" si="17"/>
        <v>0.49666666666666665</v>
      </c>
      <c r="N206" s="4">
        <f t="shared" si="18"/>
        <v>57.744</v>
      </c>
      <c r="O206" s="4">
        <f t="shared" si="19"/>
        <v>4.9999999999997158E-2</v>
      </c>
    </row>
    <row r="207" spans="4:27">
      <c r="D207" s="6">
        <v>497358</v>
      </c>
      <c r="E207" s="6">
        <v>57.59</v>
      </c>
      <c r="F207" s="6">
        <v>57.68</v>
      </c>
      <c r="G207" s="6">
        <v>149.72999999999999</v>
      </c>
      <c r="H207">
        <v>70</v>
      </c>
      <c r="I207" s="1">
        <v>6.25</v>
      </c>
      <c r="J207" s="4">
        <v>0.44</v>
      </c>
      <c r="K207" s="4">
        <v>0.48</v>
      </c>
      <c r="L207" s="4">
        <v>0.51</v>
      </c>
      <c r="M207" s="4">
        <f t="shared" si="17"/>
        <v>0.47666666666666663</v>
      </c>
      <c r="N207" s="4">
        <f t="shared" si="18"/>
        <v>57.635000000000005</v>
      </c>
      <c r="O207" s="4">
        <f t="shared" si="19"/>
        <v>8.9999999999996305E-2</v>
      </c>
    </row>
    <row r="208" spans="4:27">
      <c r="D208" s="6">
        <v>500307</v>
      </c>
      <c r="E208" s="6">
        <v>57.749000000000002</v>
      </c>
      <c r="F208" s="6">
        <v>57.76</v>
      </c>
      <c r="G208" s="6">
        <v>149.99</v>
      </c>
      <c r="H208">
        <v>240</v>
      </c>
      <c r="I208" s="1">
        <v>2</v>
      </c>
      <c r="J208" s="4">
        <v>0.56000000000000005</v>
      </c>
      <c r="K208" s="4">
        <v>0.55000000000000004</v>
      </c>
      <c r="L208" s="4">
        <v>0.5</v>
      </c>
      <c r="M208" s="4">
        <f t="shared" si="17"/>
        <v>0.53666666666666674</v>
      </c>
      <c r="N208" s="4">
        <f t="shared" si="18"/>
        <v>57.7545</v>
      </c>
      <c r="O208" s="4">
        <f t="shared" si="19"/>
        <v>1.099999999999568E-2</v>
      </c>
    </row>
    <row r="209" spans="2:23">
      <c r="D209" s="6">
        <v>500318</v>
      </c>
      <c r="E209" s="6">
        <v>57.750999999999998</v>
      </c>
      <c r="F209" s="6">
        <v>57.764000000000003</v>
      </c>
      <c r="G209" s="6">
        <v>149.97999999999999</v>
      </c>
      <c r="H209">
        <v>180</v>
      </c>
      <c r="I209" s="1">
        <v>2</v>
      </c>
      <c r="J209" s="4">
        <v>0.53</v>
      </c>
      <c r="K209" s="4">
        <v>0.54</v>
      </c>
      <c r="L209" s="4">
        <v>0.5</v>
      </c>
      <c r="M209" s="4">
        <f t="shared" si="17"/>
        <v>0.52333333333333332</v>
      </c>
      <c r="N209" s="4">
        <f t="shared" si="18"/>
        <v>57.7575</v>
      </c>
      <c r="O209" s="4">
        <f t="shared" si="19"/>
        <v>1.300000000000523E-2</v>
      </c>
    </row>
    <row r="210" spans="2:23">
      <c r="D210" s="6">
        <v>500707</v>
      </c>
      <c r="E210" s="6">
        <v>57.78</v>
      </c>
      <c r="F210" s="6">
        <v>57.768000000000001</v>
      </c>
      <c r="G210" s="6">
        <v>150.00800000000001</v>
      </c>
      <c r="H210">
        <v>150</v>
      </c>
      <c r="I210" s="1">
        <v>2.38</v>
      </c>
      <c r="J210" s="4">
        <v>0.51</v>
      </c>
      <c r="K210" s="4">
        <v>0.52</v>
      </c>
      <c r="L210" s="4">
        <v>0.49</v>
      </c>
      <c r="M210" s="4">
        <f t="shared" si="17"/>
        <v>0.50666666666666671</v>
      </c>
      <c r="N210" s="4">
        <f t="shared" si="18"/>
        <v>57.774000000000001</v>
      </c>
      <c r="O210" s="4">
        <f t="shared" si="19"/>
        <v>1.2000000000000455E-2</v>
      </c>
    </row>
    <row r="211" spans="2:23">
      <c r="D211" s="6">
        <v>500513</v>
      </c>
      <c r="E211" s="6">
        <v>57.762999999999998</v>
      </c>
      <c r="F211" s="6">
        <v>57.771999999999998</v>
      </c>
      <c r="G211" s="6">
        <v>149.98500000000001</v>
      </c>
      <c r="H211">
        <v>200</v>
      </c>
      <c r="I211" s="1">
        <v>2.02</v>
      </c>
      <c r="J211" s="4">
        <v>0.55000000000000004</v>
      </c>
      <c r="K211" s="4">
        <v>0.56000000000000005</v>
      </c>
      <c r="L211" s="4">
        <v>0.52</v>
      </c>
      <c r="M211" s="4">
        <f t="shared" si="17"/>
        <v>0.54333333333333333</v>
      </c>
      <c r="N211" s="4">
        <f t="shared" si="18"/>
        <v>57.767499999999998</v>
      </c>
      <c r="O211" s="4">
        <f t="shared" si="19"/>
        <v>9.0000000000003411E-3</v>
      </c>
    </row>
    <row r="212" spans="2:23">
      <c r="B212" s="15" t="s">
        <v>2</v>
      </c>
      <c r="D212" s="5"/>
      <c r="E212" s="5"/>
      <c r="F212"/>
      <c r="G212" s="5"/>
      <c r="I212" s="1"/>
      <c r="J212" s="4"/>
      <c r="K212" s="4"/>
      <c r="L212" s="4"/>
      <c r="M212" s="4"/>
      <c r="N212" s="4"/>
      <c r="O212" s="4"/>
      <c r="P212" s="3">
        <f>AVERAGE(D213:D232)</f>
        <v>498246.9</v>
      </c>
      <c r="Q212" s="3">
        <f>STDEV(D213:D232)</f>
        <v>1709.4616234666585</v>
      </c>
      <c r="R212" s="2">
        <f>AVERAGE(E213:F232)</f>
        <v>57.685775</v>
      </c>
      <c r="S212" s="2">
        <f>STDEV(N213:N232)</f>
        <v>6.4687807970280828E-2</v>
      </c>
      <c r="T212" s="2">
        <f>AVERAGE(G213:G232)</f>
        <v>149.72890000000001</v>
      </c>
      <c r="U212" s="2">
        <f>STDEV(G213:G232)</f>
        <v>0.20254171760015641</v>
      </c>
      <c r="V212" s="2">
        <f>AVERAGE(M213:M232)</f>
        <v>0.5605</v>
      </c>
      <c r="W212" s="2">
        <f>AVERAGE(O213:O232)</f>
        <v>4.1849999999999811E-2</v>
      </c>
    </row>
    <row r="213" spans="2:23">
      <c r="D213" s="6">
        <v>500254</v>
      </c>
      <c r="E213" s="6">
        <v>57.758000000000003</v>
      </c>
      <c r="F213" s="6">
        <v>57.758000000000003</v>
      </c>
      <c r="G213" s="6">
        <v>149.95699999999999</v>
      </c>
      <c r="H213">
        <v>180</v>
      </c>
      <c r="I213" s="1">
        <v>2.0499999999999998</v>
      </c>
      <c r="J213" s="4">
        <v>0.53</v>
      </c>
      <c r="K213" s="4">
        <v>0.53</v>
      </c>
      <c r="L213" s="4">
        <v>0.5</v>
      </c>
      <c r="M213" s="4">
        <f t="shared" ref="M213:M232" si="20">AVERAGE(J213:L213)</f>
        <v>0.52</v>
      </c>
      <c r="N213" s="4">
        <f t="shared" si="18"/>
        <v>57.758000000000003</v>
      </c>
      <c r="O213" s="4">
        <f t="shared" si="19"/>
        <v>0</v>
      </c>
    </row>
    <row r="214" spans="2:23">
      <c r="D214" s="6">
        <v>498487</v>
      </c>
      <c r="E214" s="6">
        <v>57.676000000000002</v>
      </c>
      <c r="F214" s="6">
        <v>57.694000000000003</v>
      </c>
      <c r="G214" s="6">
        <v>149.80600000000001</v>
      </c>
      <c r="H214">
        <v>210</v>
      </c>
      <c r="I214" s="1">
        <v>2.0099999999999998</v>
      </c>
      <c r="J214" s="4">
        <v>0.59</v>
      </c>
      <c r="K214" s="4">
        <v>0.6</v>
      </c>
      <c r="L214" s="4">
        <v>0.56999999999999995</v>
      </c>
      <c r="M214" s="4">
        <f t="shared" si="20"/>
        <v>0.58666666666666656</v>
      </c>
      <c r="N214" s="4">
        <f t="shared" si="18"/>
        <v>57.685000000000002</v>
      </c>
      <c r="O214" s="4">
        <f t="shared" si="19"/>
        <v>1.8000000000000682E-2</v>
      </c>
    </row>
    <row r="215" spans="2:23">
      <c r="D215" s="6">
        <v>499364</v>
      </c>
      <c r="E215" s="6">
        <v>57.716000000000001</v>
      </c>
      <c r="F215" s="6">
        <v>57.734999999999999</v>
      </c>
      <c r="G215" s="6">
        <v>149.85900000000001</v>
      </c>
      <c r="H215">
        <v>130</v>
      </c>
      <c r="I215" s="7">
        <v>2.6</v>
      </c>
      <c r="J215" s="4">
        <v>0.52</v>
      </c>
      <c r="K215" s="4">
        <v>0.53</v>
      </c>
      <c r="L215" s="4">
        <v>0.5</v>
      </c>
      <c r="M215" s="4">
        <f t="shared" si="20"/>
        <v>0.51666666666666672</v>
      </c>
      <c r="N215" s="4">
        <f t="shared" si="18"/>
        <v>57.725499999999997</v>
      </c>
      <c r="O215" s="4">
        <f t="shared" si="19"/>
        <v>1.8999999999998352E-2</v>
      </c>
    </row>
    <row r="216" spans="2:23">
      <c r="D216" s="6">
        <v>499849</v>
      </c>
      <c r="E216" s="6">
        <v>57.732999999999997</v>
      </c>
      <c r="F216" s="6">
        <v>57.756</v>
      </c>
      <c r="G216" s="6">
        <v>149.90600000000001</v>
      </c>
      <c r="H216">
        <v>180</v>
      </c>
      <c r="I216" s="7">
        <v>2</v>
      </c>
      <c r="J216" s="4">
        <v>0.56000000000000005</v>
      </c>
      <c r="K216" s="4">
        <v>0.53</v>
      </c>
      <c r="L216" s="4">
        <v>0.51</v>
      </c>
      <c r="M216" s="4">
        <f t="shared" si="20"/>
        <v>0.53333333333333333</v>
      </c>
      <c r="N216" s="4">
        <f t="shared" si="18"/>
        <v>57.744500000000002</v>
      </c>
      <c r="O216" s="4">
        <f t="shared" si="19"/>
        <v>2.300000000000324E-2</v>
      </c>
    </row>
    <row r="217" spans="2:23">
      <c r="D217" s="6">
        <v>498519</v>
      </c>
      <c r="E217" s="6">
        <v>57.686</v>
      </c>
      <c r="F217" s="6">
        <v>57.683</v>
      </c>
      <c r="G217" s="6">
        <v>149.81800000000001</v>
      </c>
      <c r="H217">
        <v>230</v>
      </c>
      <c r="I217" s="7">
        <v>2</v>
      </c>
      <c r="J217" s="4">
        <v>0.57999999999999996</v>
      </c>
      <c r="K217" s="4">
        <v>0.61</v>
      </c>
      <c r="L217" s="4">
        <v>0.56000000000000005</v>
      </c>
      <c r="M217" s="4">
        <f t="shared" si="20"/>
        <v>0.58333333333333337</v>
      </c>
      <c r="N217" s="4">
        <f t="shared" si="18"/>
        <v>57.6845</v>
      </c>
      <c r="O217" s="4">
        <f t="shared" si="19"/>
        <v>3.0000000000001137E-3</v>
      </c>
    </row>
    <row r="218" spans="2:23">
      <c r="D218" s="6">
        <v>498873</v>
      </c>
      <c r="E218" s="6">
        <v>57.712000000000003</v>
      </c>
      <c r="F218" s="6">
        <v>57.726999999999997</v>
      </c>
      <c r="G218" s="6">
        <v>149.74</v>
      </c>
      <c r="H218">
        <v>120</v>
      </c>
      <c r="I218" s="7">
        <v>3.09</v>
      </c>
      <c r="J218" s="4">
        <v>0.47</v>
      </c>
      <c r="K218" s="4">
        <v>0.5</v>
      </c>
      <c r="L218" s="4">
        <v>0.53</v>
      </c>
      <c r="M218" s="4">
        <f t="shared" si="20"/>
        <v>0.5</v>
      </c>
      <c r="N218" s="4">
        <f t="shared" si="18"/>
        <v>57.719499999999996</v>
      </c>
      <c r="O218" s="4">
        <f t="shared" si="19"/>
        <v>1.4999999999993463E-2</v>
      </c>
    </row>
    <row r="219" spans="2:23">
      <c r="D219" s="6">
        <v>497860</v>
      </c>
      <c r="E219" s="6">
        <v>57.664999999999999</v>
      </c>
      <c r="F219" s="6">
        <v>57.664999999999999</v>
      </c>
      <c r="G219" s="6">
        <v>149.721</v>
      </c>
      <c r="H219">
        <v>170</v>
      </c>
      <c r="I219" s="7">
        <v>2.16</v>
      </c>
      <c r="J219" s="4">
        <v>0.55000000000000004</v>
      </c>
      <c r="K219" s="4">
        <v>0.56000000000000005</v>
      </c>
      <c r="L219" s="4">
        <v>0.54</v>
      </c>
      <c r="M219" s="4">
        <f t="shared" si="20"/>
        <v>0.55000000000000004</v>
      </c>
      <c r="N219" s="4">
        <f t="shared" si="18"/>
        <v>57.664999999999999</v>
      </c>
      <c r="O219" s="4">
        <f t="shared" si="19"/>
        <v>0</v>
      </c>
    </row>
    <row r="220" spans="2:23">
      <c r="D220" s="6">
        <v>497163</v>
      </c>
      <c r="E220" s="6">
        <v>57.73</v>
      </c>
      <c r="F220" s="6">
        <v>57.66</v>
      </c>
      <c r="G220" s="6">
        <v>149.35</v>
      </c>
      <c r="H220">
        <v>80</v>
      </c>
      <c r="I220" s="7">
        <v>6.31</v>
      </c>
      <c r="J220" s="4">
        <v>0.53</v>
      </c>
      <c r="K220" s="4">
        <v>0.45</v>
      </c>
      <c r="L220" s="4">
        <v>0.89</v>
      </c>
      <c r="M220" s="4">
        <f t="shared" si="20"/>
        <v>0.62333333333333341</v>
      </c>
      <c r="N220" s="4">
        <f t="shared" si="18"/>
        <v>57.694999999999993</v>
      </c>
      <c r="O220" s="4">
        <f t="shared" si="19"/>
        <v>7.0000000000000284E-2</v>
      </c>
    </row>
    <row r="221" spans="2:23">
      <c r="D221" s="6">
        <v>496537</v>
      </c>
      <c r="E221" s="6">
        <v>57.613</v>
      </c>
      <c r="F221" s="6">
        <v>57.613999999999997</v>
      </c>
      <c r="G221" s="6">
        <v>149.58799999999999</v>
      </c>
      <c r="H221">
        <v>135</v>
      </c>
      <c r="I221" s="7">
        <v>2.5099999999999998</v>
      </c>
      <c r="J221" s="4">
        <v>0.59</v>
      </c>
      <c r="K221" s="4">
        <v>0.6</v>
      </c>
      <c r="L221" s="4">
        <v>0.61</v>
      </c>
      <c r="M221" s="4">
        <f t="shared" si="20"/>
        <v>0.6</v>
      </c>
      <c r="N221" s="4">
        <f t="shared" si="18"/>
        <v>57.613500000000002</v>
      </c>
      <c r="O221" s="4">
        <f t="shared" si="19"/>
        <v>9.9999999999766942E-4</v>
      </c>
    </row>
    <row r="222" spans="2:23">
      <c r="D222" s="6">
        <v>496239</v>
      </c>
      <c r="E222" s="6">
        <v>57.582999999999998</v>
      </c>
      <c r="F222" s="6">
        <v>57.591000000000001</v>
      </c>
      <c r="G222" s="6">
        <v>149.63900000000001</v>
      </c>
      <c r="H222">
        <v>190</v>
      </c>
      <c r="I222" s="7">
        <v>2</v>
      </c>
      <c r="J222" s="4">
        <v>0.6</v>
      </c>
      <c r="K222" s="4">
        <v>0.62</v>
      </c>
      <c r="L222" s="4">
        <v>0.62</v>
      </c>
      <c r="M222" s="4">
        <f t="shared" si="20"/>
        <v>0.61333333333333329</v>
      </c>
      <c r="N222" s="4">
        <f t="shared" si="18"/>
        <v>57.587000000000003</v>
      </c>
      <c r="O222" s="4">
        <f t="shared" si="19"/>
        <v>8.0000000000026716E-3</v>
      </c>
    </row>
    <row r="223" spans="2:23">
      <c r="D223" s="6">
        <v>497557</v>
      </c>
      <c r="E223" s="6">
        <v>57.64</v>
      </c>
      <c r="F223" s="6">
        <v>57.646000000000001</v>
      </c>
      <c r="G223" s="6">
        <v>149.74600000000001</v>
      </c>
      <c r="H223">
        <v>140</v>
      </c>
      <c r="I223" s="7">
        <v>2.15</v>
      </c>
      <c r="J223" s="4">
        <v>0.56999999999999995</v>
      </c>
      <c r="K223" s="4">
        <v>0.57999999999999996</v>
      </c>
      <c r="L223" s="4">
        <v>0.56999999999999995</v>
      </c>
      <c r="M223" s="4">
        <f t="shared" si="20"/>
        <v>0.57333333333333325</v>
      </c>
      <c r="N223" s="4">
        <f t="shared" si="18"/>
        <v>57.643000000000001</v>
      </c>
      <c r="O223" s="4">
        <f t="shared" si="19"/>
        <v>6.0000000000002274E-3</v>
      </c>
    </row>
    <row r="224" spans="2:23">
      <c r="D224" s="6">
        <v>500520</v>
      </c>
      <c r="E224" s="6">
        <v>57.771999999999998</v>
      </c>
      <c r="F224" s="6">
        <v>57.786999999999999</v>
      </c>
      <c r="G224" s="6">
        <v>149.92599999999999</v>
      </c>
      <c r="H224">
        <v>150</v>
      </c>
      <c r="I224" s="7">
        <v>2.73</v>
      </c>
      <c r="J224" s="4">
        <v>0.5</v>
      </c>
      <c r="K224" s="4">
        <v>0.52</v>
      </c>
      <c r="L224" s="4">
        <v>0.5</v>
      </c>
      <c r="M224" s="4">
        <f t="shared" si="20"/>
        <v>0.50666666666666671</v>
      </c>
      <c r="N224" s="4">
        <f t="shared" si="18"/>
        <v>57.779499999999999</v>
      </c>
      <c r="O224" s="4">
        <f t="shared" si="19"/>
        <v>1.5000000000000568E-2</v>
      </c>
    </row>
    <row r="225" spans="2:23">
      <c r="D225" s="6">
        <v>498795</v>
      </c>
      <c r="E225" s="6">
        <v>57.698</v>
      </c>
      <c r="F225" s="6">
        <v>57.695999999999998</v>
      </c>
      <c r="G225" s="6">
        <v>149.83500000000001</v>
      </c>
      <c r="H225">
        <v>250</v>
      </c>
      <c r="I225" s="7">
        <v>2</v>
      </c>
      <c r="J225" s="4">
        <v>0.57999999999999996</v>
      </c>
      <c r="K225" s="4">
        <v>0.6</v>
      </c>
      <c r="L225" s="4">
        <v>0.55000000000000004</v>
      </c>
      <c r="M225" s="4">
        <f t="shared" si="20"/>
        <v>0.57666666666666666</v>
      </c>
      <c r="N225" s="4">
        <f t="shared" si="18"/>
        <v>57.697000000000003</v>
      </c>
      <c r="O225" s="4">
        <f t="shared" si="19"/>
        <v>2.0000000000024443E-3</v>
      </c>
    </row>
    <row r="226" spans="2:23">
      <c r="D226" s="6">
        <v>499445</v>
      </c>
      <c r="E226" s="6">
        <v>57.746000000000002</v>
      </c>
      <c r="F226" s="6">
        <v>57.72</v>
      </c>
      <c r="G226" s="6">
        <v>149.84299999999999</v>
      </c>
      <c r="H226">
        <v>130</v>
      </c>
      <c r="I226" s="7">
        <v>2.88</v>
      </c>
      <c r="J226" s="4">
        <v>0.52</v>
      </c>
      <c r="K226" s="4">
        <v>0.54</v>
      </c>
      <c r="L226" s="4">
        <v>0.52</v>
      </c>
      <c r="M226" s="4">
        <f t="shared" si="20"/>
        <v>0.52666666666666673</v>
      </c>
      <c r="N226" s="4">
        <f t="shared" si="18"/>
        <v>57.733000000000004</v>
      </c>
      <c r="O226" s="4">
        <f t="shared" si="19"/>
        <v>2.6000000000003354E-2</v>
      </c>
    </row>
    <row r="227" spans="2:23">
      <c r="D227" s="6">
        <v>499720</v>
      </c>
      <c r="E227" s="6">
        <v>57.738999999999997</v>
      </c>
      <c r="F227" s="6">
        <v>57.734999999999999</v>
      </c>
      <c r="G227" s="6">
        <v>149.9</v>
      </c>
      <c r="H227">
        <v>220</v>
      </c>
      <c r="I227" s="7">
        <v>2</v>
      </c>
      <c r="J227" s="4">
        <v>0.56000000000000005</v>
      </c>
      <c r="K227" s="4">
        <v>0.55000000000000004</v>
      </c>
      <c r="L227" s="4">
        <v>0.51</v>
      </c>
      <c r="M227" s="4">
        <f t="shared" si="20"/>
        <v>0.54</v>
      </c>
      <c r="N227" s="4">
        <f t="shared" si="18"/>
        <v>57.736999999999995</v>
      </c>
      <c r="O227" s="4">
        <f t="shared" si="19"/>
        <v>3.9999999999977831E-3</v>
      </c>
    </row>
    <row r="228" spans="2:23">
      <c r="D228" s="6">
        <v>495636</v>
      </c>
      <c r="E228" s="6">
        <v>57.597000000000001</v>
      </c>
      <c r="F228" s="6">
        <v>57.57</v>
      </c>
      <c r="G228" s="6">
        <v>149.47499999999999</v>
      </c>
      <c r="H228">
        <v>120</v>
      </c>
      <c r="I228" s="7">
        <v>2.7</v>
      </c>
      <c r="J228" s="4">
        <v>0.5</v>
      </c>
      <c r="K228" s="4">
        <v>0.56000000000000005</v>
      </c>
      <c r="L228" s="4">
        <v>0.61</v>
      </c>
      <c r="M228" s="4">
        <f t="shared" si="20"/>
        <v>0.55666666666666664</v>
      </c>
      <c r="N228" s="4">
        <f t="shared" si="18"/>
        <v>57.583500000000001</v>
      </c>
      <c r="O228" s="4">
        <f t="shared" si="19"/>
        <v>2.7000000000001023E-2</v>
      </c>
    </row>
    <row r="229" spans="2:23">
      <c r="D229" s="6">
        <v>494909</v>
      </c>
      <c r="E229" s="6">
        <v>57.38</v>
      </c>
      <c r="F229" s="6">
        <v>57.78</v>
      </c>
      <c r="G229" s="6">
        <v>149.28</v>
      </c>
      <c r="H229">
        <v>95</v>
      </c>
      <c r="I229" s="7">
        <v>6.17</v>
      </c>
      <c r="J229" s="4">
        <v>0.64</v>
      </c>
      <c r="K229" s="4">
        <v>0.56000000000000005</v>
      </c>
      <c r="L229" s="4">
        <v>0.8</v>
      </c>
      <c r="M229" s="4">
        <f t="shared" si="20"/>
        <v>0.66666666666666663</v>
      </c>
      <c r="N229" s="4">
        <f t="shared" si="18"/>
        <v>57.58</v>
      </c>
      <c r="O229" s="4">
        <f t="shared" si="19"/>
        <v>0.39999999999999858</v>
      </c>
    </row>
    <row r="230" spans="2:23">
      <c r="D230" s="6">
        <v>499597</v>
      </c>
      <c r="E230" s="6">
        <v>57.738999999999997</v>
      </c>
      <c r="F230" s="6">
        <v>57.734999999999999</v>
      </c>
      <c r="G230" s="6">
        <v>149.87</v>
      </c>
      <c r="H230">
        <v>210</v>
      </c>
      <c r="I230" s="7">
        <v>2.02</v>
      </c>
      <c r="J230" s="4">
        <v>0.55000000000000004</v>
      </c>
      <c r="K230" s="4">
        <v>0.56999999999999995</v>
      </c>
      <c r="L230" s="4">
        <v>0.52</v>
      </c>
      <c r="M230" s="4">
        <f t="shared" si="20"/>
        <v>0.54666666666666675</v>
      </c>
      <c r="N230" s="4">
        <f t="shared" si="18"/>
        <v>57.736999999999995</v>
      </c>
      <c r="O230" s="4">
        <f t="shared" si="19"/>
        <v>3.9999999999977831E-3</v>
      </c>
    </row>
    <row r="231" spans="2:23">
      <c r="D231" s="6">
        <v>499947</v>
      </c>
      <c r="E231" s="6">
        <v>57.74</v>
      </c>
      <c r="F231" s="6">
        <v>57.765999999999998</v>
      </c>
      <c r="G231" s="6">
        <v>149.88900000000001</v>
      </c>
      <c r="H231">
        <v>140</v>
      </c>
      <c r="I231" s="7">
        <v>2.67</v>
      </c>
      <c r="J231" s="4">
        <v>0.52</v>
      </c>
      <c r="K231" s="4">
        <v>0.53</v>
      </c>
      <c r="L231" s="4">
        <v>0.52</v>
      </c>
      <c r="M231" s="4">
        <f t="shared" si="20"/>
        <v>0.52333333333333332</v>
      </c>
      <c r="N231" s="4">
        <f t="shared" si="18"/>
        <v>57.753</v>
      </c>
      <c r="O231" s="4">
        <f t="shared" si="19"/>
        <v>2.5999999999996248E-2</v>
      </c>
    </row>
    <row r="232" spans="2:23">
      <c r="D232" s="6">
        <v>495667</v>
      </c>
      <c r="E232" s="6">
        <v>57.51</v>
      </c>
      <c r="F232" s="6">
        <v>57.68</v>
      </c>
      <c r="G232" s="6">
        <v>149.43</v>
      </c>
      <c r="H232">
        <v>80</v>
      </c>
      <c r="I232" s="7">
        <v>3.9</v>
      </c>
      <c r="J232" s="4">
        <v>0.52</v>
      </c>
      <c r="K232" s="4">
        <v>0.54</v>
      </c>
      <c r="L232" s="4">
        <v>0.64</v>
      </c>
      <c r="M232" s="4">
        <f t="shared" si="20"/>
        <v>0.56666666666666676</v>
      </c>
      <c r="N232" s="4">
        <f t="shared" si="18"/>
        <v>57.594999999999999</v>
      </c>
      <c r="O232" s="4">
        <f t="shared" si="19"/>
        <v>0.17000000000000171</v>
      </c>
    </row>
    <row r="233" spans="2:23">
      <c r="B233" s="10" t="s">
        <v>151</v>
      </c>
      <c r="D233" s="6"/>
      <c r="E233" s="6"/>
      <c r="F233" s="6"/>
      <c r="G233" s="6"/>
      <c r="I233" s="7"/>
      <c r="J233" s="4"/>
      <c r="K233" s="4"/>
      <c r="L233" s="4"/>
      <c r="M233" s="4"/>
      <c r="N233" s="4"/>
      <c r="O233" s="4"/>
    </row>
    <row r="234" spans="2:23">
      <c r="B234" s="14" t="s">
        <v>2</v>
      </c>
      <c r="C234" s="10" t="s">
        <v>150</v>
      </c>
      <c r="J234" s="4"/>
      <c r="K234" s="4"/>
      <c r="L234" s="4"/>
      <c r="M234" s="4"/>
      <c r="N234" s="4"/>
      <c r="O234" s="4"/>
      <c r="P234" s="3">
        <f>AVERAGE(D235:D244)</f>
        <v>496280.4</v>
      </c>
      <c r="Q234" s="3">
        <f>STDEV(D235:D244)</f>
        <v>995.59721887027297</v>
      </c>
      <c r="R234" s="2">
        <f>AVERAGE(E235:F244)</f>
        <v>57.486450000000005</v>
      </c>
      <c r="S234" s="2">
        <f>STDEV(N235:N244)</f>
        <v>7.4937548072453009E-2</v>
      </c>
      <c r="T234" s="2">
        <f>AVERAGE(G235:G244)</f>
        <v>150.17429999999999</v>
      </c>
      <c r="U234" s="2">
        <f>STDEV(G235:G244)</f>
        <v>0.10845485491924899</v>
      </c>
      <c r="V234" s="2">
        <f>AVERAGE(M235:M244)</f>
        <v>0.52500000000000002</v>
      </c>
      <c r="W234" s="2">
        <f>AVERAGE(O235:O244)</f>
        <v>3.4699999999999419E-2</v>
      </c>
    </row>
    <row r="235" spans="2:23">
      <c r="D235">
        <v>495163</v>
      </c>
      <c r="E235" s="33">
        <v>57.459000000000003</v>
      </c>
      <c r="F235">
        <v>57.392000000000003</v>
      </c>
      <c r="G235">
        <v>150.15600000000001</v>
      </c>
      <c r="H235">
        <v>165</v>
      </c>
      <c r="I235">
        <v>2</v>
      </c>
      <c r="J235">
        <v>0.54</v>
      </c>
      <c r="K235">
        <v>0.53</v>
      </c>
      <c r="L235">
        <v>0.61</v>
      </c>
      <c r="M235" s="4">
        <f t="shared" ref="M235:M244" si="21">AVERAGE(J235:L235)</f>
        <v>0.56000000000000005</v>
      </c>
      <c r="N235" s="4">
        <f t="shared" ref="N235:N244" si="22">AVERAGE(E235:F235)</f>
        <v>57.4255</v>
      </c>
      <c r="O235" s="4">
        <f t="shared" ref="O235:O244" si="23">ABS(E235-F235)</f>
        <v>6.7000000000000171E-2</v>
      </c>
    </row>
    <row r="236" spans="2:23">
      <c r="D236">
        <v>496427</v>
      </c>
      <c r="E236">
        <v>57.488</v>
      </c>
      <c r="F236">
        <v>57.481000000000002</v>
      </c>
      <c r="G236">
        <v>150.22800000000001</v>
      </c>
      <c r="H236">
        <v>200</v>
      </c>
      <c r="I236">
        <v>2.0299999999999998</v>
      </c>
      <c r="J236">
        <v>0.5</v>
      </c>
      <c r="K236">
        <v>0.51</v>
      </c>
      <c r="L236">
        <v>0.46</v>
      </c>
      <c r="M236" s="4">
        <f t="shared" si="21"/>
        <v>0.49</v>
      </c>
      <c r="N236" s="4">
        <f t="shared" si="22"/>
        <v>57.484499999999997</v>
      </c>
      <c r="O236" s="4">
        <f t="shared" si="23"/>
        <v>6.9999999999978968E-3</v>
      </c>
    </row>
    <row r="237" spans="2:23">
      <c r="D237">
        <v>496666</v>
      </c>
      <c r="E237">
        <v>57.488</v>
      </c>
      <c r="F237">
        <v>57.533999999999999</v>
      </c>
      <c r="G237">
        <v>150.16200000000001</v>
      </c>
      <c r="H237">
        <v>230</v>
      </c>
      <c r="I237">
        <v>2.0499999999999998</v>
      </c>
      <c r="J237">
        <v>0.55000000000000004</v>
      </c>
      <c r="K237">
        <v>0.53</v>
      </c>
      <c r="L237">
        <v>0.55000000000000004</v>
      </c>
      <c r="M237" s="4">
        <f t="shared" si="21"/>
        <v>0.54333333333333333</v>
      </c>
      <c r="N237" s="4">
        <f t="shared" si="22"/>
        <v>57.510999999999996</v>
      </c>
      <c r="O237" s="4">
        <f t="shared" si="23"/>
        <v>4.5999999999999375E-2</v>
      </c>
    </row>
    <row r="238" spans="2:23">
      <c r="D238">
        <v>494921</v>
      </c>
      <c r="E238">
        <v>57.372</v>
      </c>
      <c r="F238">
        <v>57.396999999999998</v>
      </c>
      <c r="G238">
        <v>150.29499999999999</v>
      </c>
      <c r="H238">
        <v>190</v>
      </c>
      <c r="I238">
        <v>2.2799999999999998</v>
      </c>
      <c r="J238">
        <v>0.53</v>
      </c>
      <c r="K238">
        <v>0.52</v>
      </c>
      <c r="L238">
        <v>0.55000000000000004</v>
      </c>
      <c r="M238" s="4">
        <f t="shared" si="21"/>
        <v>0.53333333333333333</v>
      </c>
      <c r="N238" s="4">
        <f t="shared" si="22"/>
        <v>57.384500000000003</v>
      </c>
      <c r="O238" s="4">
        <f t="shared" si="23"/>
        <v>2.4999999999998579E-2</v>
      </c>
    </row>
    <row r="239" spans="2:23">
      <c r="D239">
        <v>497264</v>
      </c>
      <c r="E239">
        <v>57.543999999999997</v>
      </c>
      <c r="F239">
        <v>57.540999999999997</v>
      </c>
      <c r="G239">
        <v>150.178</v>
      </c>
      <c r="H239">
        <v>170</v>
      </c>
      <c r="I239">
        <v>2.02</v>
      </c>
      <c r="J239">
        <v>0.5</v>
      </c>
      <c r="K239">
        <v>0.49</v>
      </c>
      <c r="L239">
        <v>0.46</v>
      </c>
      <c r="M239" s="4">
        <f t="shared" si="21"/>
        <v>0.48333333333333334</v>
      </c>
      <c r="N239" s="4">
        <f t="shared" si="22"/>
        <v>57.542499999999997</v>
      </c>
      <c r="O239" s="4">
        <f t="shared" si="23"/>
        <v>3.0000000000001137E-3</v>
      </c>
    </row>
    <row r="240" spans="2:23">
      <c r="D240">
        <v>497174</v>
      </c>
      <c r="E240">
        <v>57.536000000000001</v>
      </c>
      <c r="F240">
        <v>57.58</v>
      </c>
      <c r="G240">
        <v>150.072</v>
      </c>
      <c r="H240">
        <v>270</v>
      </c>
      <c r="I240">
        <v>2</v>
      </c>
      <c r="J240">
        <v>0.56999999999999995</v>
      </c>
      <c r="K240">
        <v>0.55000000000000004</v>
      </c>
      <c r="L240">
        <v>0.52</v>
      </c>
      <c r="M240" s="4">
        <f t="shared" si="21"/>
        <v>0.54666666666666675</v>
      </c>
      <c r="N240" s="4">
        <f t="shared" si="22"/>
        <v>57.558</v>
      </c>
      <c r="O240" s="4">
        <f t="shared" si="23"/>
        <v>4.399999999999693E-2</v>
      </c>
    </row>
    <row r="241" spans="2:23">
      <c r="D241">
        <v>497268</v>
      </c>
      <c r="E241">
        <v>57.57</v>
      </c>
      <c r="F241">
        <v>57.593000000000004</v>
      </c>
      <c r="G241">
        <v>149.977</v>
      </c>
      <c r="H241">
        <v>300</v>
      </c>
      <c r="I241">
        <v>2</v>
      </c>
      <c r="J241">
        <v>0.59</v>
      </c>
      <c r="K241">
        <v>0.6</v>
      </c>
      <c r="L241">
        <v>0.55000000000000004</v>
      </c>
      <c r="M241" s="4">
        <f t="shared" si="21"/>
        <v>0.57999999999999996</v>
      </c>
      <c r="N241" s="4">
        <f t="shared" si="22"/>
        <v>57.581500000000005</v>
      </c>
      <c r="O241" s="4">
        <f t="shared" si="23"/>
        <v>2.300000000000324E-2</v>
      </c>
    </row>
    <row r="242" spans="2:23">
      <c r="D242">
        <v>496855</v>
      </c>
      <c r="E242">
        <v>57.509</v>
      </c>
      <c r="F242">
        <v>57.554000000000002</v>
      </c>
      <c r="G242">
        <v>150.114</v>
      </c>
      <c r="H242">
        <v>220</v>
      </c>
      <c r="I242">
        <v>2.06</v>
      </c>
      <c r="J242">
        <v>0.54</v>
      </c>
      <c r="K242">
        <v>0.54</v>
      </c>
      <c r="L242">
        <v>0.55000000000000004</v>
      </c>
      <c r="M242" s="4">
        <f t="shared" si="21"/>
        <v>0.54333333333333333</v>
      </c>
      <c r="N242" s="4">
        <f t="shared" si="22"/>
        <v>57.531500000000001</v>
      </c>
      <c r="O242" s="4">
        <f t="shared" si="23"/>
        <v>4.5000000000001705E-2</v>
      </c>
    </row>
    <row r="243" spans="2:23">
      <c r="D243">
        <v>494677</v>
      </c>
      <c r="E243">
        <v>57.348999999999997</v>
      </c>
      <c r="F243">
        <v>57.366999999999997</v>
      </c>
      <c r="G243">
        <v>150.35900000000001</v>
      </c>
      <c r="H243">
        <v>160</v>
      </c>
      <c r="I243">
        <v>2.09</v>
      </c>
      <c r="J243">
        <v>0.44</v>
      </c>
      <c r="K243">
        <v>0.46</v>
      </c>
      <c r="L243">
        <v>0.46</v>
      </c>
      <c r="M243" s="4">
        <f t="shared" si="21"/>
        <v>0.45333333333333337</v>
      </c>
      <c r="N243" s="4">
        <f t="shared" si="22"/>
        <v>57.357999999999997</v>
      </c>
      <c r="O243" s="4">
        <f t="shared" si="23"/>
        <v>1.8000000000000682E-2</v>
      </c>
    </row>
    <row r="244" spans="2:23">
      <c r="D244">
        <v>496389</v>
      </c>
      <c r="E244">
        <v>57.453000000000003</v>
      </c>
      <c r="F244">
        <v>57.521999999999998</v>
      </c>
      <c r="G244">
        <v>150.202</v>
      </c>
      <c r="H244">
        <v>200</v>
      </c>
      <c r="I244">
        <v>2.23</v>
      </c>
      <c r="J244">
        <v>0.52</v>
      </c>
      <c r="K244">
        <v>0.49</v>
      </c>
      <c r="L244">
        <v>0.54</v>
      </c>
      <c r="M244" s="4">
        <f t="shared" si="21"/>
        <v>0.51666666666666672</v>
      </c>
      <c r="N244" s="4">
        <f t="shared" si="22"/>
        <v>57.487499999999997</v>
      </c>
      <c r="O244" s="4">
        <f t="shared" si="23"/>
        <v>6.8999999999995509E-2</v>
      </c>
    </row>
    <row r="245" spans="2:23" ht="24">
      <c r="B245" s="14" t="s">
        <v>149</v>
      </c>
      <c r="C245" s="10" t="s">
        <v>150</v>
      </c>
      <c r="J245" s="4"/>
      <c r="K245" s="4"/>
      <c r="L245" s="4"/>
      <c r="M245" s="4"/>
      <c r="N245" s="4"/>
      <c r="O245" s="4"/>
      <c r="P245" s="3">
        <f>AVERAGE(D246:D259)</f>
        <v>497619.78571428574</v>
      </c>
      <c r="Q245" s="3">
        <f>STDEV(D246:D259)</f>
        <v>1373.5604592317131</v>
      </c>
      <c r="R245" s="2">
        <f>AVERAGE(E246:F259)</f>
        <v>57.555535714285703</v>
      </c>
      <c r="S245" s="2">
        <f>STDEV(N246:N259)</f>
        <v>9.7588118816103353E-2</v>
      </c>
      <c r="T245" s="2">
        <f>AVERAGE(G246:G259)</f>
        <v>150.21771428571429</v>
      </c>
      <c r="U245" s="2">
        <f>STDEV(G246:G259)</f>
        <v>0.11910204323728538</v>
      </c>
      <c r="V245" s="2">
        <f>AVERAGE(M246:M259)</f>
        <v>0.53309523809523818</v>
      </c>
      <c r="W245" s="2">
        <f>AVERAGE(O246:O259)</f>
        <v>2.30714285714286E-2</v>
      </c>
    </row>
    <row r="246" spans="2:23">
      <c r="D246">
        <v>497764</v>
      </c>
      <c r="E246">
        <v>57.551000000000002</v>
      </c>
      <c r="F246">
        <v>57.567</v>
      </c>
      <c r="G246">
        <v>150.24299999999999</v>
      </c>
      <c r="H246">
        <v>220</v>
      </c>
      <c r="I246">
        <v>2</v>
      </c>
      <c r="J246">
        <v>0.57999999999999996</v>
      </c>
      <c r="K246">
        <v>0.53</v>
      </c>
      <c r="L246">
        <v>0.54</v>
      </c>
      <c r="M246" s="4">
        <f t="shared" ref="M246:M259" si="24">AVERAGE(J246:L246)</f>
        <v>0.54999999999999993</v>
      </c>
      <c r="N246" s="4">
        <f t="shared" ref="N246:N259" si="25">AVERAGE(E246:F246)</f>
        <v>57.558999999999997</v>
      </c>
      <c r="O246" s="4">
        <f t="shared" ref="O246:O259" si="26">ABS(E246-F246)</f>
        <v>1.5999999999998238E-2</v>
      </c>
    </row>
    <row r="247" spans="2:23">
      <c r="D247">
        <v>499071</v>
      </c>
      <c r="E247">
        <v>57.654000000000003</v>
      </c>
      <c r="F247">
        <v>57.637999999999998</v>
      </c>
      <c r="G247">
        <v>150.184</v>
      </c>
      <c r="H247">
        <v>240</v>
      </c>
      <c r="I247">
        <v>2</v>
      </c>
      <c r="J247">
        <v>0.53</v>
      </c>
      <c r="K247">
        <v>0.53</v>
      </c>
      <c r="L247">
        <v>0.56000000000000005</v>
      </c>
      <c r="M247" s="4">
        <f t="shared" si="24"/>
        <v>0.54</v>
      </c>
      <c r="N247" s="4">
        <f t="shared" si="25"/>
        <v>57.646000000000001</v>
      </c>
      <c r="O247" s="4">
        <f t="shared" si="26"/>
        <v>1.6000000000005343E-2</v>
      </c>
    </row>
    <row r="248" spans="2:23">
      <c r="D248">
        <v>498054</v>
      </c>
      <c r="E248">
        <v>57.578000000000003</v>
      </c>
      <c r="F248">
        <v>57.588999999999999</v>
      </c>
      <c r="G248">
        <v>150.19999999999999</v>
      </c>
      <c r="H248">
        <v>200</v>
      </c>
      <c r="I248">
        <v>2.37</v>
      </c>
      <c r="J248">
        <v>0.44</v>
      </c>
      <c r="K248">
        <v>0.46</v>
      </c>
      <c r="L248">
        <v>0.46</v>
      </c>
      <c r="M248" s="4">
        <f t="shared" si="24"/>
        <v>0.45333333333333337</v>
      </c>
      <c r="N248" s="4">
        <f t="shared" si="25"/>
        <v>57.583500000000001</v>
      </c>
      <c r="O248" s="4">
        <f t="shared" si="26"/>
        <v>1.099999999999568E-2</v>
      </c>
    </row>
    <row r="249" spans="2:23">
      <c r="D249">
        <v>496530</v>
      </c>
      <c r="E249">
        <v>57.43</v>
      </c>
      <c r="F249">
        <v>57.503</v>
      </c>
      <c r="G249">
        <v>150.35</v>
      </c>
      <c r="H249">
        <v>140</v>
      </c>
      <c r="I249">
        <v>2.34</v>
      </c>
      <c r="J249">
        <v>0.47</v>
      </c>
      <c r="K249">
        <v>0.48</v>
      </c>
      <c r="L249">
        <v>0.52</v>
      </c>
      <c r="M249" s="4">
        <f t="shared" si="24"/>
        <v>0.49</v>
      </c>
      <c r="N249" s="4">
        <f t="shared" si="25"/>
        <v>57.466499999999996</v>
      </c>
      <c r="O249" s="4">
        <f t="shared" si="26"/>
        <v>7.3000000000000398E-2</v>
      </c>
    </row>
    <row r="250" spans="2:23">
      <c r="D250">
        <v>494408</v>
      </c>
      <c r="E250">
        <v>57.287999999999997</v>
      </c>
      <c r="F250">
        <v>57.323999999999998</v>
      </c>
      <c r="G250">
        <v>150.553</v>
      </c>
      <c r="H250">
        <v>150</v>
      </c>
      <c r="I250">
        <v>2.4300000000000002</v>
      </c>
      <c r="J250">
        <v>0.46</v>
      </c>
      <c r="K250">
        <v>0.46</v>
      </c>
      <c r="L250">
        <v>0.5</v>
      </c>
      <c r="M250" s="4">
        <f t="shared" si="24"/>
        <v>0.47333333333333333</v>
      </c>
      <c r="N250" s="4">
        <f t="shared" si="25"/>
        <v>57.305999999999997</v>
      </c>
      <c r="O250" s="4">
        <f t="shared" si="26"/>
        <v>3.6000000000001364E-2</v>
      </c>
    </row>
    <row r="251" spans="2:23">
      <c r="D251">
        <v>496857</v>
      </c>
      <c r="E251">
        <v>57.487000000000002</v>
      </c>
      <c r="F251">
        <v>57.52</v>
      </c>
      <c r="G251">
        <v>150.26</v>
      </c>
      <c r="H251">
        <v>160</v>
      </c>
      <c r="I251">
        <v>2.34</v>
      </c>
      <c r="J251">
        <v>0.51</v>
      </c>
      <c r="K251">
        <v>0.51</v>
      </c>
      <c r="L251">
        <v>0.59</v>
      </c>
      <c r="M251" s="4">
        <f t="shared" si="24"/>
        <v>0.53666666666666663</v>
      </c>
      <c r="N251" s="4">
        <f t="shared" si="25"/>
        <v>57.503500000000003</v>
      </c>
      <c r="O251" s="4">
        <f t="shared" si="26"/>
        <v>3.3000000000001251E-2</v>
      </c>
    </row>
    <row r="252" spans="2:23">
      <c r="D252">
        <v>496812</v>
      </c>
      <c r="E252">
        <v>57.506</v>
      </c>
      <c r="F252">
        <v>57.508000000000003</v>
      </c>
      <c r="G252">
        <v>150.22900000000001</v>
      </c>
      <c r="H252">
        <v>140</v>
      </c>
      <c r="I252">
        <v>2.06</v>
      </c>
      <c r="J252">
        <v>0.52</v>
      </c>
      <c r="K252">
        <v>0.5</v>
      </c>
      <c r="L252">
        <v>0.61</v>
      </c>
      <c r="M252" s="4">
        <f t="shared" si="24"/>
        <v>0.54333333333333333</v>
      </c>
      <c r="N252" s="4">
        <f t="shared" si="25"/>
        <v>57.507000000000005</v>
      </c>
      <c r="O252" s="4">
        <f t="shared" si="26"/>
        <v>2.0000000000024443E-3</v>
      </c>
    </row>
    <row r="253" spans="2:23">
      <c r="D253">
        <v>495857</v>
      </c>
      <c r="E253">
        <v>57.468000000000004</v>
      </c>
      <c r="F253">
        <v>57.469000000000001</v>
      </c>
      <c r="G253">
        <v>150.13999999999999</v>
      </c>
      <c r="H253">
        <v>220</v>
      </c>
      <c r="I253">
        <v>2.19</v>
      </c>
      <c r="J253">
        <v>0.61</v>
      </c>
      <c r="K253">
        <v>0.53</v>
      </c>
      <c r="L253">
        <v>0.64</v>
      </c>
      <c r="M253" s="4">
        <f t="shared" si="24"/>
        <v>0.59333333333333338</v>
      </c>
      <c r="N253" s="4">
        <f t="shared" si="25"/>
        <v>57.468500000000006</v>
      </c>
      <c r="O253" s="4">
        <f t="shared" si="26"/>
        <v>9.9999999999766942E-4</v>
      </c>
    </row>
    <row r="254" spans="2:23">
      <c r="D254">
        <v>497946</v>
      </c>
      <c r="E254">
        <v>57.57</v>
      </c>
      <c r="F254">
        <v>57.601999999999997</v>
      </c>
      <c r="G254">
        <v>150.15799999999999</v>
      </c>
      <c r="H254">
        <v>190</v>
      </c>
      <c r="I254">
        <v>2</v>
      </c>
      <c r="J254">
        <v>0.52</v>
      </c>
      <c r="K254">
        <v>0.5</v>
      </c>
      <c r="L254">
        <v>0.55000000000000004</v>
      </c>
      <c r="M254" s="4">
        <f t="shared" si="24"/>
        <v>0.52333333333333332</v>
      </c>
      <c r="N254" s="4">
        <f t="shared" si="25"/>
        <v>57.585999999999999</v>
      </c>
      <c r="O254" s="4">
        <f t="shared" si="26"/>
        <v>3.1999999999996476E-2</v>
      </c>
    </row>
    <row r="255" spans="2:23">
      <c r="D255">
        <v>499006</v>
      </c>
      <c r="E255">
        <v>57.677999999999997</v>
      </c>
      <c r="F255">
        <v>57.65</v>
      </c>
      <c r="G255">
        <v>150.07300000000001</v>
      </c>
      <c r="H255">
        <v>320</v>
      </c>
      <c r="I255">
        <v>2</v>
      </c>
      <c r="J255">
        <v>0.6</v>
      </c>
      <c r="K255">
        <v>0.56000000000000005</v>
      </c>
      <c r="L255">
        <v>0.52</v>
      </c>
      <c r="M255" s="4">
        <f t="shared" si="24"/>
        <v>0.56000000000000005</v>
      </c>
      <c r="N255" s="4">
        <f t="shared" si="25"/>
        <v>57.664000000000001</v>
      </c>
      <c r="O255" s="4">
        <f t="shared" si="26"/>
        <v>2.7999999999998693E-2</v>
      </c>
    </row>
    <row r="256" spans="2:23">
      <c r="D256">
        <v>498189</v>
      </c>
      <c r="E256">
        <v>57.588999999999999</v>
      </c>
      <c r="F256">
        <v>57.591000000000001</v>
      </c>
      <c r="G256">
        <v>150.209</v>
      </c>
      <c r="H256">
        <v>200</v>
      </c>
      <c r="I256">
        <v>2.0499999999999998</v>
      </c>
      <c r="J256">
        <v>0.52</v>
      </c>
      <c r="K256">
        <v>0.49</v>
      </c>
      <c r="L256">
        <v>0.53</v>
      </c>
      <c r="M256" s="4">
        <f t="shared" si="24"/>
        <v>0.51333333333333331</v>
      </c>
      <c r="N256" s="4">
        <f t="shared" si="25"/>
        <v>57.59</v>
      </c>
      <c r="O256" s="4">
        <f t="shared" si="26"/>
        <v>2.0000000000024443E-3</v>
      </c>
    </row>
    <row r="257" spans="1:23">
      <c r="D257">
        <v>499194</v>
      </c>
      <c r="E257">
        <v>57.625999999999998</v>
      </c>
      <c r="F257">
        <v>57.668999999999997</v>
      </c>
      <c r="G257">
        <v>150.21199999999999</v>
      </c>
      <c r="H257">
        <v>310</v>
      </c>
      <c r="I257">
        <v>2</v>
      </c>
      <c r="J257">
        <v>0.61</v>
      </c>
      <c r="K257">
        <v>0.59</v>
      </c>
      <c r="L257">
        <v>0.62</v>
      </c>
      <c r="M257" s="4">
        <f t="shared" si="24"/>
        <v>0.60666666666666658</v>
      </c>
      <c r="N257" s="4">
        <f t="shared" si="25"/>
        <v>57.647499999999994</v>
      </c>
      <c r="O257" s="4">
        <f t="shared" si="26"/>
        <v>4.2999999999999261E-2</v>
      </c>
    </row>
    <row r="258" spans="1:23">
      <c r="D258">
        <v>498549</v>
      </c>
      <c r="E258">
        <v>57.625999999999998</v>
      </c>
      <c r="F258">
        <v>57.627000000000002</v>
      </c>
      <c r="G258">
        <v>150.12700000000001</v>
      </c>
      <c r="H258">
        <v>260</v>
      </c>
      <c r="I258">
        <v>2</v>
      </c>
      <c r="J258">
        <v>0.55000000000000004</v>
      </c>
      <c r="K258">
        <v>0.52</v>
      </c>
      <c r="L258">
        <v>0.47</v>
      </c>
      <c r="M258" s="4">
        <f t="shared" si="24"/>
        <v>0.51333333333333331</v>
      </c>
      <c r="N258" s="4">
        <f t="shared" si="25"/>
        <v>57.6265</v>
      </c>
      <c r="O258" s="4">
        <f t="shared" si="26"/>
        <v>1.0000000000047748E-3</v>
      </c>
    </row>
    <row r="259" spans="1:23">
      <c r="D259">
        <v>498440</v>
      </c>
      <c r="E259">
        <v>57.609000000000002</v>
      </c>
      <c r="F259">
        <v>57.637999999999998</v>
      </c>
      <c r="G259">
        <v>150.11000000000001</v>
      </c>
      <c r="H259">
        <v>250</v>
      </c>
      <c r="I259">
        <v>2</v>
      </c>
      <c r="J259">
        <v>0.56000000000000005</v>
      </c>
      <c r="K259">
        <v>0.56000000000000005</v>
      </c>
      <c r="L259">
        <v>0.57999999999999996</v>
      </c>
      <c r="M259" s="4">
        <f t="shared" si="24"/>
        <v>0.56666666666666676</v>
      </c>
      <c r="N259" s="4">
        <f t="shared" si="25"/>
        <v>57.6235</v>
      </c>
      <c r="O259" s="4">
        <f t="shared" si="26"/>
        <v>2.8999999999996362E-2</v>
      </c>
    </row>
    <row r="260" spans="1:23">
      <c r="D260" s="6"/>
      <c r="E260" s="6"/>
      <c r="F260" s="6"/>
      <c r="G260" s="6"/>
      <c r="I260" s="7"/>
      <c r="J260" s="4"/>
      <c r="K260" s="4"/>
      <c r="L260" s="4"/>
      <c r="M260" s="4"/>
      <c r="N260" s="4"/>
      <c r="O260" s="4"/>
    </row>
    <row r="261" spans="1:23">
      <c r="D261" s="6"/>
      <c r="E261" s="6"/>
      <c r="F261" s="6"/>
      <c r="G261" s="6"/>
      <c r="I261" s="7"/>
      <c r="J261" s="4"/>
      <c r="K261" s="4"/>
      <c r="L261" s="4"/>
      <c r="M261" s="4"/>
      <c r="N261" s="4"/>
      <c r="O261" s="4"/>
    </row>
    <row r="262" spans="1:23">
      <c r="D262" s="6"/>
      <c r="E262" s="6"/>
      <c r="F262" s="6"/>
      <c r="G262" s="6"/>
      <c r="I262" s="7"/>
      <c r="J262" s="4"/>
      <c r="K262" s="4"/>
      <c r="L262" s="4"/>
      <c r="M262" s="4"/>
      <c r="N262" s="4"/>
      <c r="O262" s="4"/>
    </row>
    <row r="263" spans="1:23" ht="24">
      <c r="A263" s="13" t="s">
        <v>5</v>
      </c>
      <c r="B263" s="14" t="s">
        <v>30</v>
      </c>
      <c r="D263" s="5"/>
      <c r="E263" s="5"/>
      <c r="F263"/>
      <c r="G263" s="5"/>
      <c r="I263" s="8"/>
      <c r="J263" s="4"/>
      <c r="K263" s="4"/>
      <c r="L263" s="4"/>
      <c r="M263" s="4"/>
      <c r="N263" s="4"/>
      <c r="O263" s="4"/>
      <c r="P263" s="3">
        <f>AVERAGE(D264:D268)</f>
        <v>501397.2</v>
      </c>
      <c r="Q263" s="3">
        <f>STDEV(D264:D268)</f>
        <v>1233.6357647215</v>
      </c>
      <c r="R263" s="2">
        <f>AVERAGE(E264:F268)</f>
        <v>57.805500000000009</v>
      </c>
      <c r="S263" s="2">
        <f>STDEV(N264:N268)</f>
        <v>5.6189411813971982E-2</v>
      </c>
      <c r="T263" s="2">
        <f>AVERAGE(G264:G268)</f>
        <v>150.05259999999998</v>
      </c>
      <c r="U263" s="2">
        <f>STDEV(G264:G268)</f>
        <v>9.4706388380082746E-2</v>
      </c>
      <c r="V263" s="2">
        <f>AVERAGE(M264:M268)</f>
        <v>0.46333333333333326</v>
      </c>
      <c r="W263" s="2">
        <f>AVERAGE(O264:O268)</f>
        <v>2.7800000000002E-2</v>
      </c>
    </row>
    <row r="264" spans="1:23">
      <c r="B264" s="23">
        <v>3</v>
      </c>
      <c r="D264" s="6">
        <v>501904</v>
      </c>
      <c r="E264" s="6">
        <v>57.835000000000001</v>
      </c>
      <c r="F264" s="6">
        <v>57.826999999999998</v>
      </c>
      <c r="G264" s="6">
        <v>150.071</v>
      </c>
      <c r="H264">
        <v>140</v>
      </c>
      <c r="I264" s="7">
        <v>2.2000000000000002</v>
      </c>
      <c r="J264" s="4">
        <v>0.46</v>
      </c>
      <c r="K264" s="4">
        <v>0.44</v>
      </c>
      <c r="L264" s="4">
        <v>0.47</v>
      </c>
      <c r="M264" s="4">
        <f>AVERAGE(J264:L264)</f>
        <v>0.45666666666666672</v>
      </c>
      <c r="N264" s="4">
        <f t="shared" si="18"/>
        <v>57.831000000000003</v>
      </c>
      <c r="O264" s="4">
        <f t="shared" si="19"/>
        <v>8.0000000000026716E-3</v>
      </c>
    </row>
    <row r="265" spans="1:23">
      <c r="B265" s="23">
        <v>3</v>
      </c>
      <c r="D265" s="6">
        <v>499199</v>
      </c>
      <c r="E265" s="6">
        <v>57.704999999999998</v>
      </c>
      <c r="F265" s="6">
        <v>57.710999999999999</v>
      </c>
      <c r="G265" s="6">
        <v>149.9</v>
      </c>
      <c r="H265">
        <v>150</v>
      </c>
      <c r="I265" s="7">
        <v>2.17</v>
      </c>
      <c r="J265" s="4">
        <v>0.49</v>
      </c>
      <c r="K265" s="4">
        <v>0.49</v>
      </c>
      <c r="L265" s="4">
        <v>0.52</v>
      </c>
      <c r="M265" s="4">
        <f>AVERAGE(J265:L265)</f>
        <v>0.5</v>
      </c>
      <c r="N265" s="4">
        <f t="shared" si="18"/>
        <v>57.707999999999998</v>
      </c>
      <c r="O265" s="4">
        <f t="shared" si="19"/>
        <v>6.0000000000002274E-3</v>
      </c>
    </row>
    <row r="266" spans="1:23">
      <c r="B266" s="23">
        <v>3</v>
      </c>
      <c r="D266" s="6">
        <v>501943</v>
      </c>
      <c r="E266" s="6">
        <v>57.814</v>
      </c>
      <c r="F266" s="6">
        <v>57.847999999999999</v>
      </c>
      <c r="G266" s="6">
        <v>150.083</v>
      </c>
      <c r="H266">
        <v>160</v>
      </c>
      <c r="I266" s="7"/>
      <c r="J266" s="4">
        <v>0.48</v>
      </c>
      <c r="K266" s="4">
        <v>0.46</v>
      </c>
      <c r="L266" s="4">
        <v>0.47</v>
      </c>
      <c r="M266" s="4">
        <f>AVERAGE(J266:L266)</f>
        <v>0.47</v>
      </c>
      <c r="N266" s="4">
        <f t="shared" si="18"/>
        <v>57.831000000000003</v>
      </c>
      <c r="O266" s="4">
        <f t="shared" si="19"/>
        <v>3.399999999999892E-2</v>
      </c>
    </row>
    <row r="267" spans="1:23">
      <c r="B267" s="23">
        <v>3</v>
      </c>
      <c r="D267" s="6">
        <v>501821</v>
      </c>
      <c r="E267" s="6">
        <v>57.793999999999997</v>
      </c>
      <c r="F267" s="6">
        <v>57.825000000000003</v>
      </c>
      <c r="G267" s="6">
        <v>150.15899999999999</v>
      </c>
      <c r="H267">
        <v>170</v>
      </c>
      <c r="I267" s="7">
        <v>2.63</v>
      </c>
      <c r="J267" s="4">
        <v>0.47</v>
      </c>
      <c r="K267" s="4">
        <v>0.46</v>
      </c>
      <c r="L267" s="4">
        <v>0.47</v>
      </c>
      <c r="M267" s="4">
        <f>AVERAGE(J267:L267)</f>
        <v>0.46666666666666662</v>
      </c>
      <c r="N267" s="4">
        <f t="shared" si="18"/>
        <v>57.8095</v>
      </c>
      <c r="O267" s="4">
        <f t="shared" si="19"/>
        <v>3.1000000000005912E-2</v>
      </c>
    </row>
    <row r="268" spans="1:23">
      <c r="B268" s="23">
        <v>3</v>
      </c>
      <c r="D268" s="6">
        <v>502119</v>
      </c>
      <c r="E268" s="6">
        <v>57.878</v>
      </c>
      <c r="F268" s="6">
        <v>57.817999999999998</v>
      </c>
      <c r="G268" s="6">
        <v>150.05000000000001</v>
      </c>
      <c r="H268">
        <v>150</v>
      </c>
      <c r="I268" s="7">
        <v>22.67</v>
      </c>
      <c r="J268" s="4">
        <v>0.41</v>
      </c>
      <c r="K268" s="4">
        <v>0.41</v>
      </c>
      <c r="L268" s="4">
        <v>0.45</v>
      </c>
      <c r="M268" s="4">
        <f>AVERAGE(J268:L268)</f>
        <v>0.42333333333333334</v>
      </c>
      <c r="N268" s="4">
        <f t="shared" si="18"/>
        <v>57.847999999999999</v>
      </c>
      <c r="O268" s="4">
        <f t="shared" si="19"/>
        <v>6.0000000000002274E-2</v>
      </c>
    </row>
    <row r="269" spans="1:23">
      <c r="B269" s="23"/>
      <c r="D269" s="5"/>
      <c r="E269" s="5"/>
      <c r="F269"/>
      <c r="G269" s="5"/>
      <c r="I269" s="7"/>
      <c r="J269" s="4"/>
      <c r="K269" s="4"/>
      <c r="L269" s="4"/>
      <c r="M269" s="4"/>
      <c r="N269" s="4"/>
      <c r="O269" s="4"/>
      <c r="P269" s="3">
        <f>AVERAGE(D270:D279)</f>
        <v>501222</v>
      </c>
      <c r="Q269" s="3">
        <f>STDEV(D270:D279)</f>
        <v>1128.5430135060574</v>
      </c>
      <c r="R269" s="2">
        <f>AVERAGE(E270:F279)</f>
        <v>57.787599999999998</v>
      </c>
      <c r="S269" s="2">
        <f>STDEV(N270:N279)</f>
        <v>4.4897908884738665E-2</v>
      </c>
      <c r="T269" s="2">
        <f>AVERAGE(G270:G279)</f>
        <v>150.0917</v>
      </c>
      <c r="U269" s="2">
        <f>STDEV(G270:G279)</f>
        <v>0.15231768701558202</v>
      </c>
      <c r="V269" s="2">
        <f>AVERAGE(M270:M279)</f>
        <v>0.46566666666666662</v>
      </c>
      <c r="W269" s="2">
        <f>AVERAGE(O270:O279)</f>
        <v>2.7400000000000091E-2</v>
      </c>
    </row>
    <row r="270" spans="1:23">
      <c r="B270" s="23">
        <v>4</v>
      </c>
      <c r="D270" s="6">
        <v>499407</v>
      </c>
      <c r="E270" s="6">
        <v>57.747</v>
      </c>
      <c r="F270" s="6">
        <v>57.7</v>
      </c>
      <c r="G270" s="6">
        <v>149.88200000000001</v>
      </c>
      <c r="H270">
        <v>135</v>
      </c>
      <c r="I270" s="7">
        <v>2.1800000000000002</v>
      </c>
      <c r="J270" s="4">
        <v>0.35</v>
      </c>
      <c r="K270" s="4">
        <v>0.38</v>
      </c>
      <c r="L270" s="4">
        <v>0.46</v>
      </c>
      <c r="M270" s="4">
        <f t="shared" ref="M270:M279" si="27">AVERAGE(J270:L270)</f>
        <v>0.39666666666666667</v>
      </c>
      <c r="N270" s="4">
        <f t="shared" si="18"/>
        <v>57.723500000000001</v>
      </c>
      <c r="O270" s="4">
        <f t="shared" si="19"/>
        <v>4.6999999999997044E-2</v>
      </c>
    </row>
    <row r="271" spans="1:23">
      <c r="B271" s="23">
        <v>4</v>
      </c>
      <c r="D271" s="6">
        <v>502155</v>
      </c>
      <c r="E271" s="6">
        <v>57.87</v>
      </c>
      <c r="F271" s="6">
        <v>57.816000000000003</v>
      </c>
      <c r="G271" s="6">
        <v>150.08500000000001</v>
      </c>
      <c r="H271">
        <v>180</v>
      </c>
      <c r="I271" s="12">
        <v>0.02</v>
      </c>
      <c r="J271" s="4">
        <v>0.51</v>
      </c>
      <c r="K271" s="4">
        <v>0.5</v>
      </c>
      <c r="L271" s="4">
        <v>0.46</v>
      </c>
      <c r="M271" s="4">
        <f t="shared" si="27"/>
        <v>0.49</v>
      </c>
      <c r="N271" s="4">
        <f t="shared" si="18"/>
        <v>57.843000000000004</v>
      </c>
      <c r="O271" s="4">
        <f t="shared" si="19"/>
        <v>5.3999999999994941E-2</v>
      </c>
    </row>
    <row r="272" spans="1:23">
      <c r="B272" s="23">
        <v>4</v>
      </c>
      <c r="D272" s="6">
        <v>499871</v>
      </c>
      <c r="E272" s="6">
        <v>57.725999999999999</v>
      </c>
      <c r="F272" s="6">
        <v>57.728000000000002</v>
      </c>
      <c r="G272" s="6">
        <v>150.00200000000001</v>
      </c>
      <c r="H272">
        <v>140</v>
      </c>
      <c r="I272" s="7">
        <v>2.39</v>
      </c>
      <c r="J272" s="4">
        <v>0.49</v>
      </c>
      <c r="K272" s="4">
        <v>0.5</v>
      </c>
      <c r="L272" s="4">
        <v>0.53</v>
      </c>
      <c r="M272" s="4">
        <f t="shared" si="27"/>
        <v>0.50666666666666671</v>
      </c>
      <c r="N272" s="4">
        <f t="shared" si="18"/>
        <v>57.727000000000004</v>
      </c>
      <c r="O272" s="4">
        <f t="shared" si="19"/>
        <v>2.0000000000024443E-3</v>
      </c>
    </row>
    <row r="273" spans="2:23">
      <c r="B273" s="23">
        <v>4</v>
      </c>
      <c r="D273" s="6">
        <v>502339</v>
      </c>
      <c r="E273" s="6">
        <v>57.871000000000002</v>
      </c>
      <c r="F273" s="6">
        <v>57.838999999999999</v>
      </c>
      <c r="G273" s="6">
        <v>150.06200000000001</v>
      </c>
      <c r="H273">
        <v>160</v>
      </c>
      <c r="I273" s="7">
        <v>2.06</v>
      </c>
      <c r="J273" s="4">
        <v>0.5</v>
      </c>
      <c r="K273" s="4">
        <v>0.47</v>
      </c>
      <c r="L273" s="4">
        <v>0.43</v>
      </c>
      <c r="M273" s="4">
        <f t="shared" si="27"/>
        <v>0.46666666666666662</v>
      </c>
      <c r="N273" s="4">
        <f t="shared" si="18"/>
        <v>57.855000000000004</v>
      </c>
      <c r="O273" s="4">
        <f t="shared" si="19"/>
        <v>3.2000000000003581E-2</v>
      </c>
    </row>
    <row r="274" spans="2:23">
      <c r="B274" s="23">
        <v>4</v>
      </c>
      <c r="D274" s="6">
        <v>502055</v>
      </c>
      <c r="E274" s="6">
        <v>57.802</v>
      </c>
      <c r="F274" s="6">
        <v>57.813000000000002</v>
      </c>
      <c r="G274" s="6">
        <v>150.24</v>
      </c>
      <c r="H274">
        <v>180</v>
      </c>
      <c r="I274" s="7">
        <v>2.57</v>
      </c>
      <c r="J274" s="4">
        <v>0.41</v>
      </c>
      <c r="K274" s="4">
        <v>0.42</v>
      </c>
      <c r="L274" s="4">
        <v>0.43</v>
      </c>
      <c r="M274" s="4">
        <f t="shared" si="27"/>
        <v>0.42</v>
      </c>
      <c r="N274" s="4">
        <f t="shared" si="18"/>
        <v>57.807500000000005</v>
      </c>
      <c r="O274" s="4">
        <f t="shared" si="19"/>
        <v>1.1000000000002785E-2</v>
      </c>
    </row>
    <row r="275" spans="2:23">
      <c r="B275" s="23">
        <v>4</v>
      </c>
      <c r="D275" s="6">
        <v>501146</v>
      </c>
      <c r="E275" s="6">
        <v>57.773000000000003</v>
      </c>
      <c r="F275" s="6">
        <v>57.792999999999999</v>
      </c>
      <c r="G275" s="6">
        <v>150.095</v>
      </c>
      <c r="H275">
        <v>190</v>
      </c>
      <c r="I275" s="7">
        <v>2</v>
      </c>
      <c r="J275" s="4">
        <v>0.49</v>
      </c>
      <c r="K275" s="4">
        <v>0.48</v>
      </c>
      <c r="L275" s="4">
        <v>0.46</v>
      </c>
      <c r="M275" s="4">
        <f t="shared" si="27"/>
        <v>0.47666666666666663</v>
      </c>
      <c r="N275" s="4">
        <f t="shared" si="18"/>
        <v>57.783000000000001</v>
      </c>
      <c r="O275" s="4">
        <f t="shared" si="19"/>
        <v>1.9999999999996021E-2</v>
      </c>
    </row>
    <row r="276" spans="2:23">
      <c r="B276" s="23">
        <v>4</v>
      </c>
      <c r="D276" s="6">
        <v>499983</v>
      </c>
      <c r="E276" s="6">
        <v>57.732999999999997</v>
      </c>
      <c r="F276" s="6">
        <v>57.753999999999998</v>
      </c>
      <c r="G276" s="6">
        <v>149.95099999999999</v>
      </c>
      <c r="H276">
        <v>170</v>
      </c>
      <c r="I276" s="7">
        <v>2.14</v>
      </c>
      <c r="J276" s="4">
        <v>0.52</v>
      </c>
      <c r="K276" s="4">
        <v>0.47</v>
      </c>
      <c r="L276" s="4">
        <v>0.54</v>
      </c>
      <c r="M276" s="4">
        <f t="shared" si="27"/>
        <v>0.51</v>
      </c>
      <c r="N276" s="4">
        <f t="shared" si="18"/>
        <v>57.743499999999997</v>
      </c>
      <c r="O276" s="4">
        <f t="shared" si="19"/>
        <v>2.1000000000000796E-2</v>
      </c>
    </row>
    <row r="277" spans="2:23">
      <c r="B277" s="23">
        <v>4</v>
      </c>
      <c r="D277" s="6">
        <v>502569</v>
      </c>
      <c r="E277" s="6">
        <v>57.837000000000003</v>
      </c>
      <c r="F277" s="6">
        <v>57.768000000000001</v>
      </c>
      <c r="G277" s="6">
        <v>150.41999999999999</v>
      </c>
      <c r="H277">
        <v>145</v>
      </c>
      <c r="I277" s="7">
        <v>2.5</v>
      </c>
      <c r="J277" s="4">
        <v>0.44</v>
      </c>
      <c r="K277" s="4">
        <v>0.44</v>
      </c>
      <c r="L277" s="4">
        <v>0.44</v>
      </c>
      <c r="M277" s="4">
        <f t="shared" si="27"/>
        <v>0.44</v>
      </c>
      <c r="N277" s="4">
        <f t="shared" si="18"/>
        <v>57.802500000000002</v>
      </c>
      <c r="O277" s="4">
        <f t="shared" si="19"/>
        <v>6.9000000000002615E-2</v>
      </c>
    </row>
    <row r="278" spans="2:23">
      <c r="B278" s="23">
        <v>4</v>
      </c>
      <c r="D278" s="6">
        <v>501616</v>
      </c>
      <c r="E278" s="6">
        <v>57.792999999999999</v>
      </c>
      <c r="F278" s="6">
        <v>57.807000000000002</v>
      </c>
      <c r="G278" s="6">
        <v>150.14599999999999</v>
      </c>
      <c r="H278">
        <v>170</v>
      </c>
      <c r="I278" s="7">
        <v>2</v>
      </c>
      <c r="J278" s="4">
        <v>0.49</v>
      </c>
      <c r="K278" s="4">
        <v>0.49</v>
      </c>
      <c r="L278" s="4">
        <v>0.47</v>
      </c>
      <c r="M278" s="4">
        <f t="shared" si="27"/>
        <v>0.48333333333333334</v>
      </c>
      <c r="N278" s="4">
        <f t="shared" si="18"/>
        <v>57.8</v>
      </c>
      <c r="O278" s="4">
        <f t="shared" si="19"/>
        <v>1.4000000000002899E-2</v>
      </c>
    </row>
    <row r="279" spans="2:23">
      <c r="B279" s="23">
        <v>4</v>
      </c>
      <c r="D279" s="6">
        <v>501079</v>
      </c>
      <c r="E279" s="6">
        <v>57.792999999999999</v>
      </c>
      <c r="F279" s="6">
        <v>57.789000000000001</v>
      </c>
      <c r="G279" s="6">
        <v>150.03399999999999</v>
      </c>
      <c r="H279">
        <v>160</v>
      </c>
      <c r="I279" s="7">
        <v>2.09</v>
      </c>
      <c r="J279" s="4">
        <v>0.47</v>
      </c>
      <c r="K279" s="4">
        <v>0.46</v>
      </c>
      <c r="L279" s="4">
        <v>0.47</v>
      </c>
      <c r="M279" s="4">
        <f t="shared" si="27"/>
        <v>0.46666666666666662</v>
      </c>
      <c r="N279" s="4">
        <f t="shared" si="18"/>
        <v>57.790999999999997</v>
      </c>
      <c r="O279" s="4">
        <f t="shared" si="19"/>
        <v>3.9999999999977831E-3</v>
      </c>
    </row>
    <row r="280" spans="2:23">
      <c r="B280" s="23"/>
      <c r="D280" s="5"/>
      <c r="E280" s="5"/>
      <c r="F280"/>
      <c r="G280" s="5"/>
      <c r="I280" s="7"/>
      <c r="J280" s="4"/>
      <c r="K280" s="4"/>
      <c r="L280" s="4"/>
      <c r="M280" s="4"/>
      <c r="N280" s="4"/>
      <c r="O280" s="4"/>
      <c r="P280" s="3">
        <f>AVERAGE(D281:D289)</f>
        <v>500881.22222222225</v>
      </c>
      <c r="Q280" s="3">
        <f>STDEV(D281:D289)</f>
        <v>2092.6088847284491</v>
      </c>
      <c r="R280" s="2">
        <f>AVERAGE(E281:F289)</f>
        <v>57.774333333333324</v>
      </c>
      <c r="S280" s="2">
        <f>STDEV(N281:N289)</f>
        <v>9.3067851592267381E-2</v>
      </c>
      <c r="T280" s="2">
        <f>AVERAGE(G281:G289)</f>
        <v>150.05877777777778</v>
      </c>
      <c r="U280" s="2">
        <f>STDEV(G281:G289)</f>
        <v>0.17755898863320299</v>
      </c>
      <c r="V280" s="2">
        <f>AVERAGE(M281:M289)</f>
        <v>0.46222222222222231</v>
      </c>
      <c r="W280" s="2">
        <f>AVERAGE(O281:O289)</f>
        <v>1.7111111111109918E-2</v>
      </c>
    </row>
    <row r="281" spans="2:23">
      <c r="B281" s="23">
        <v>6</v>
      </c>
      <c r="D281" s="6">
        <v>500682</v>
      </c>
      <c r="E281" s="6">
        <v>57.784999999999997</v>
      </c>
      <c r="F281" s="6">
        <v>57.776000000000003</v>
      </c>
      <c r="G281" s="6">
        <v>149.96899999999999</v>
      </c>
      <c r="H281">
        <v>180</v>
      </c>
      <c r="I281" s="7">
        <v>2</v>
      </c>
      <c r="J281" s="4">
        <v>0.52</v>
      </c>
      <c r="K281" s="4">
        <v>0.49</v>
      </c>
      <c r="L281" s="4">
        <v>0.52</v>
      </c>
      <c r="M281" s="4">
        <f t="shared" ref="M281:M289" si="28">AVERAGE(J281:L281)</f>
        <v>0.51</v>
      </c>
      <c r="N281" s="4">
        <f t="shared" si="18"/>
        <v>57.780500000000004</v>
      </c>
      <c r="O281" s="4">
        <f t="shared" si="19"/>
        <v>8.9999999999932356E-3</v>
      </c>
    </row>
    <row r="282" spans="2:23">
      <c r="B282" s="23">
        <v>6</v>
      </c>
      <c r="D282" s="6">
        <v>501260</v>
      </c>
      <c r="E282" s="6">
        <v>57.802999999999997</v>
      </c>
      <c r="F282" s="6">
        <v>57.816000000000003</v>
      </c>
      <c r="G282" s="6">
        <v>149.989</v>
      </c>
      <c r="H282">
        <v>175</v>
      </c>
      <c r="I282" s="7">
        <v>2</v>
      </c>
      <c r="J282" s="4">
        <v>0.43</v>
      </c>
      <c r="K282" s="4">
        <v>0.44</v>
      </c>
      <c r="L282" s="4">
        <v>0.46</v>
      </c>
      <c r="M282" s="4">
        <f t="shared" si="28"/>
        <v>0.44333333333333336</v>
      </c>
      <c r="N282" s="4">
        <f t="shared" si="18"/>
        <v>57.8095</v>
      </c>
      <c r="O282" s="4">
        <f t="shared" si="19"/>
        <v>1.300000000000523E-2</v>
      </c>
    </row>
    <row r="283" spans="2:23">
      <c r="B283" s="23">
        <v>6</v>
      </c>
      <c r="D283" s="6">
        <v>501953</v>
      </c>
      <c r="E283" s="6">
        <v>57.834000000000003</v>
      </c>
      <c r="F283" s="6">
        <v>57.832999999999998</v>
      </c>
      <c r="G283" s="6">
        <v>150.07400000000001</v>
      </c>
      <c r="H283">
        <v>180</v>
      </c>
      <c r="I283" s="7">
        <v>2.1</v>
      </c>
      <c r="J283" s="4">
        <v>0.44</v>
      </c>
      <c r="K283" s="4">
        <v>0.45</v>
      </c>
      <c r="L283" s="4">
        <v>0.46</v>
      </c>
      <c r="M283" s="4">
        <f t="shared" si="28"/>
        <v>0.45</v>
      </c>
      <c r="N283" s="4">
        <f t="shared" si="18"/>
        <v>57.833500000000001</v>
      </c>
      <c r="O283" s="4">
        <f t="shared" si="19"/>
        <v>1.0000000000047748E-3</v>
      </c>
    </row>
    <row r="284" spans="2:23">
      <c r="B284" s="23">
        <v>6</v>
      </c>
      <c r="D284" s="6">
        <v>495582</v>
      </c>
      <c r="E284" s="6">
        <v>57.500999999999998</v>
      </c>
      <c r="F284" s="6">
        <v>57.567999999999998</v>
      </c>
      <c r="G284" s="6">
        <v>149.71199999999999</v>
      </c>
      <c r="H284">
        <v>180</v>
      </c>
      <c r="I284" s="7">
        <v>2.09</v>
      </c>
      <c r="J284" s="4">
        <v>0.47</v>
      </c>
      <c r="K284" s="4">
        <v>0.47</v>
      </c>
      <c r="L284" s="4">
        <v>0.48</v>
      </c>
      <c r="M284" s="4">
        <f t="shared" si="28"/>
        <v>0.47333333333333333</v>
      </c>
      <c r="N284" s="4">
        <f t="shared" si="18"/>
        <v>57.534499999999994</v>
      </c>
      <c r="O284" s="4">
        <f t="shared" si="19"/>
        <v>6.7000000000000171E-2</v>
      </c>
    </row>
    <row r="285" spans="2:23">
      <c r="B285" s="23">
        <v>6</v>
      </c>
      <c r="D285" s="6">
        <v>500811</v>
      </c>
      <c r="E285" s="6">
        <v>57.780999999999999</v>
      </c>
      <c r="F285" s="6">
        <v>57.77</v>
      </c>
      <c r="G285" s="6">
        <v>150.03299999999999</v>
      </c>
      <c r="H285">
        <v>160</v>
      </c>
      <c r="I285" s="7">
        <v>2.48</v>
      </c>
      <c r="J285" s="4">
        <v>0.46</v>
      </c>
      <c r="K285" s="4">
        <v>0.46</v>
      </c>
      <c r="L285" s="4">
        <v>0.53</v>
      </c>
      <c r="M285" s="4">
        <f t="shared" si="28"/>
        <v>0.48333333333333339</v>
      </c>
      <c r="N285" s="4">
        <f t="shared" si="18"/>
        <v>57.775500000000001</v>
      </c>
      <c r="O285" s="4">
        <f t="shared" si="19"/>
        <v>1.099999999999568E-2</v>
      </c>
    </row>
    <row r="286" spans="2:23">
      <c r="B286" s="23">
        <v>6</v>
      </c>
      <c r="D286" s="6">
        <v>500971</v>
      </c>
      <c r="E286" s="6">
        <v>57.786999999999999</v>
      </c>
      <c r="F286" s="6">
        <v>57.776000000000003</v>
      </c>
      <c r="G286" s="6">
        <v>150.05000000000001</v>
      </c>
      <c r="H286">
        <v>180</v>
      </c>
      <c r="I286" s="7">
        <v>2.17</v>
      </c>
      <c r="J286" s="4">
        <v>0.48</v>
      </c>
      <c r="K286" s="4">
        <v>0.47</v>
      </c>
      <c r="L286" s="4">
        <v>0.45</v>
      </c>
      <c r="M286" s="4">
        <f t="shared" si="28"/>
        <v>0.46666666666666662</v>
      </c>
      <c r="N286" s="4">
        <f t="shared" si="18"/>
        <v>57.781500000000001</v>
      </c>
      <c r="O286" s="4">
        <f t="shared" si="19"/>
        <v>1.099999999999568E-2</v>
      </c>
    </row>
    <row r="287" spans="2:23">
      <c r="B287" s="23">
        <v>6</v>
      </c>
      <c r="D287" s="6">
        <v>502384</v>
      </c>
      <c r="E287" s="6">
        <v>57.847999999999999</v>
      </c>
      <c r="F287" s="6">
        <v>57.844999999999999</v>
      </c>
      <c r="G287" s="6">
        <v>150.13399999999999</v>
      </c>
      <c r="H287">
        <v>180</v>
      </c>
      <c r="I287" s="7">
        <v>2</v>
      </c>
      <c r="J287" s="4">
        <v>0.44</v>
      </c>
      <c r="K287" s="4">
        <v>0.46</v>
      </c>
      <c r="L287" s="4">
        <v>0.44</v>
      </c>
      <c r="M287" s="4">
        <f t="shared" si="28"/>
        <v>0.44666666666666671</v>
      </c>
      <c r="N287" s="4">
        <f t="shared" si="18"/>
        <v>57.846499999999999</v>
      </c>
      <c r="O287" s="4">
        <f t="shared" si="19"/>
        <v>3.0000000000001137E-3</v>
      </c>
    </row>
    <row r="288" spans="2:23">
      <c r="B288" s="23">
        <v>6</v>
      </c>
      <c r="D288" s="6">
        <v>501863</v>
      </c>
      <c r="E288" s="6">
        <v>57.783000000000001</v>
      </c>
      <c r="F288" s="6">
        <v>57.820999999999998</v>
      </c>
      <c r="G288" s="6">
        <v>150.21</v>
      </c>
      <c r="H288">
        <v>150</v>
      </c>
      <c r="I288" s="7">
        <v>2</v>
      </c>
      <c r="J288" s="4">
        <v>0.46</v>
      </c>
      <c r="K288" s="4">
        <v>0.46</v>
      </c>
      <c r="L288" s="4">
        <v>0.44</v>
      </c>
      <c r="M288" s="4">
        <f t="shared" si="28"/>
        <v>0.45333333333333337</v>
      </c>
      <c r="N288" s="4">
        <f t="shared" si="18"/>
        <v>57.802</v>
      </c>
      <c r="O288" s="4">
        <f t="shared" si="19"/>
        <v>3.7999999999996703E-2</v>
      </c>
    </row>
    <row r="289" spans="1:23">
      <c r="B289" s="23">
        <v>6</v>
      </c>
      <c r="D289" s="6">
        <v>502425</v>
      </c>
      <c r="E289" s="6">
        <v>57.805</v>
      </c>
      <c r="F289" s="6">
        <v>57.805999999999997</v>
      </c>
      <c r="G289" s="6">
        <v>150.358</v>
      </c>
      <c r="H289">
        <v>160</v>
      </c>
      <c r="I289" s="7">
        <v>2.16</v>
      </c>
      <c r="J289" s="4">
        <v>0.43</v>
      </c>
      <c r="K289" s="4">
        <v>0.44</v>
      </c>
      <c r="L289" s="4">
        <v>0.43</v>
      </c>
      <c r="M289" s="4">
        <f t="shared" si="28"/>
        <v>0.43333333333333335</v>
      </c>
      <c r="N289" s="4">
        <f t="shared" si="18"/>
        <v>57.805499999999995</v>
      </c>
      <c r="O289" s="4">
        <f t="shared" si="19"/>
        <v>9.9999999999766942E-4</v>
      </c>
    </row>
    <row r="290" spans="1:23">
      <c r="B290" s="23"/>
      <c r="D290" s="5"/>
      <c r="E290" s="5"/>
      <c r="F290"/>
      <c r="G290" s="5"/>
      <c r="I290" s="7"/>
      <c r="J290" s="4"/>
      <c r="K290" s="4"/>
      <c r="L290" s="4"/>
      <c r="M290" s="4"/>
      <c r="N290" s="4"/>
      <c r="O290" s="4"/>
      <c r="P290" s="3">
        <f>AVERAGE(D291:D300)</f>
        <v>501868.5</v>
      </c>
      <c r="Q290" s="3">
        <f>STDEV(D291:D300)</f>
        <v>716.52576134195385</v>
      </c>
      <c r="R290" s="2">
        <f>AVERAGE(E291:F300)</f>
        <v>57.815599999999996</v>
      </c>
      <c r="S290" s="2">
        <f>STDEV(N291:N300)</f>
        <v>2.745683480989379E-2</v>
      </c>
      <c r="T290" s="2">
        <f>AVERAGE(G291:G300)</f>
        <v>150.1447</v>
      </c>
      <c r="U290" s="2">
        <f>STDEV(G291:G300)</f>
        <v>0.13851357735294872</v>
      </c>
      <c r="V290" s="2">
        <f>AVERAGE(M291:M300)</f>
        <v>0.44566666666666671</v>
      </c>
      <c r="W290" s="2">
        <f>AVERAGE(O291:O300)</f>
        <v>2.1399999999999864E-2</v>
      </c>
    </row>
    <row r="291" spans="1:23">
      <c r="B291" s="23">
        <v>10</v>
      </c>
      <c r="D291" s="6">
        <v>501264</v>
      </c>
      <c r="E291" s="6">
        <v>57.814999999999998</v>
      </c>
      <c r="F291" s="6">
        <v>57.774000000000001</v>
      </c>
      <c r="G291" s="6">
        <v>150.06899999999999</v>
      </c>
      <c r="H291">
        <v>160</v>
      </c>
      <c r="I291" s="7">
        <v>2.0099999999999998</v>
      </c>
      <c r="J291" s="4">
        <v>0.49</v>
      </c>
      <c r="K291" s="4">
        <v>0.47</v>
      </c>
      <c r="L291" s="4">
        <v>0.48</v>
      </c>
      <c r="M291" s="4">
        <f t="shared" ref="M291:M300" si="29">AVERAGE(J291:L291)</f>
        <v>0.48</v>
      </c>
      <c r="N291" s="4">
        <f t="shared" ref="N291:N354" si="30">AVERAGE(E291:F291)</f>
        <v>57.794499999999999</v>
      </c>
      <c r="O291" s="4">
        <f t="shared" ref="O291:O354" si="31">ABS(E291-F291)</f>
        <v>4.0999999999996817E-2</v>
      </c>
    </row>
    <row r="292" spans="1:23">
      <c r="B292" s="23">
        <v>10</v>
      </c>
      <c r="D292" s="6">
        <v>501111</v>
      </c>
      <c r="E292" s="6">
        <v>57.776000000000003</v>
      </c>
      <c r="F292" s="6">
        <v>57.795999999999999</v>
      </c>
      <c r="G292" s="6">
        <v>150.06800000000001</v>
      </c>
      <c r="H292">
        <v>170</v>
      </c>
      <c r="I292" s="7">
        <v>2</v>
      </c>
      <c r="J292" s="4">
        <v>0.48</v>
      </c>
      <c r="K292" s="4">
        <v>0.47</v>
      </c>
      <c r="L292" s="4">
        <v>0.47</v>
      </c>
      <c r="M292" s="4">
        <f t="shared" si="29"/>
        <v>0.47333333333333333</v>
      </c>
      <c r="N292" s="4">
        <f t="shared" si="30"/>
        <v>57.786000000000001</v>
      </c>
      <c r="O292" s="4">
        <f t="shared" si="31"/>
        <v>1.9999999999996021E-2</v>
      </c>
    </row>
    <row r="293" spans="1:23">
      <c r="B293" s="23">
        <v>10</v>
      </c>
      <c r="D293" s="6">
        <v>501851</v>
      </c>
      <c r="E293" s="6">
        <v>57.802</v>
      </c>
      <c r="F293" s="6">
        <v>57.826000000000001</v>
      </c>
      <c r="G293" s="6">
        <v>150.14400000000001</v>
      </c>
      <c r="H293">
        <v>190</v>
      </c>
      <c r="I293" s="7">
        <v>2.11</v>
      </c>
      <c r="J293" s="4">
        <v>0.5</v>
      </c>
      <c r="K293" s="4">
        <v>0.47</v>
      </c>
      <c r="L293" s="4">
        <v>0.47</v>
      </c>
      <c r="M293" s="4">
        <f t="shared" si="29"/>
        <v>0.48</v>
      </c>
      <c r="N293" s="4">
        <f t="shared" si="30"/>
        <v>57.814</v>
      </c>
      <c r="O293" s="4">
        <f t="shared" si="31"/>
        <v>2.4000000000000909E-2</v>
      </c>
    </row>
    <row r="294" spans="1:23">
      <c r="B294" s="23">
        <v>10</v>
      </c>
      <c r="D294" s="6">
        <v>502776</v>
      </c>
      <c r="E294" s="6">
        <v>57.844000000000001</v>
      </c>
      <c r="F294" s="6">
        <v>57.832999999999998</v>
      </c>
      <c r="G294" s="6">
        <v>150.33000000000001</v>
      </c>
      <c r="H294">
        <v>150</v>
      </c>
      <c r="I294" s="7">
        <v>2.64</v>
      </c>
      <c r="J294" s="4">
        <v>0.41</v>
      </c>
      <c r="K294" s="4">
        <v>0.43</v>
      </c>
      <c r="L294" s="4">
        <v>0.44</v>
      </c>
      <c r="M294" s="4">
        <f t="shared" si="29"/>
        <v>0.42666666666666669</v>
      </c>
      <c r="N294" s="4">
        <f t="shared" si="30"/>
        <v>57.838499999999996</v>
      </c>
      <c r="O294" s="4">
        <f t="shared" si="31"/>
        <v>1.1000000000002785E-2</v>
      </c>
    </row>
    <row r="295" spans="1:23">
      <c r="B295" s="23">
        <v>10</v>
      </c>
      <c r="D295" s="6">
        <v>501556</v>
      </c>
      <c r="E295" s="6">
        <v>57.805</v>
      </c>
      <c r="F295" s="6">
        <v>57.796999999999997</v>
      </c>
      <c r="G295" s="6">
        <v>150.12299999999999</v>
      </c>
      <c r="H295">
        <v>190</v>
      </c>
      <c r="I295" s="7">
        <v>2</v>
      </c>
      <c r="J295" s="4">
        <v>0.47</v>
      </c>
      <c r="K295" s="4">
        <v>0.47</v>
      </c>
      <c r="L295" s="4">
        <v>0.44</v>
      </c>
      <c r="M295" s="4">
        <f t="shared" si="29"/>
        <v>0.45999999999999996</v>
      </c>
      <c r="N295" s="4">
        <f t="shared" si="30"/>
        <v>57.801000000000002</v>
      </c>
      <c r="O295" s="4">
        <f t="shared" si="31"/>
        <v>8.0000000000026716E-3</v>
      </c>
    </row>
    <row r="296" spans="1:23">
      <c r="B296" s="23">
        <v>10</v>
      </c>
      <c r="D296" s="6">
        <v>501911</v>
      </c>
      <c r="E296" s="6">
        <v>57.838999999999999</v>
      </c>
      <c r="F296" s="6">
        <v>57.844999999999999</v>
      </c>
      <c r="G296" s="6">
        <v>150.017</v>
      </c>
      <c r="H296">
        <v>150</v>
      </c>
      <c r="I296" s="7">
        <v>2.0299999999999998</v>
      </c>
      <c r="J296" s="4">
        <v>0.44</v>
      </c>
      <c r="K296" s="4">
        <v>0.44</v>
      </c>
      <c r="L296" s="4">
        <v>0.43</v>
      </c>
      <c r="M296" s="4">
        <f t="shared" si="29"/>
        <v>0.4366666666666667</v>
      </c>
      <c r="N296" s="4">
        <f t="shared" si="30"/>
        <v>57.841999999999999</v>
      </c>
      <c r="O296" s="4">
        <f t="shared" si="31"/>
        <v>6.0000000000002274E-3</v>
      </c>
    </row>
    <row r="297" spans="1:23">
      <c r="B297" s="23">
        <v>10</v>
      </c>
      <c r="D297" s="6">
        <v>502716</v>
      </c>
      <c r="E297" s="6">
        <v>57.820999999999998</v>
      </c>
      <c r="F297" s="6">
        <v>57.793999999999997</v>
      </c>
      <c r="G297" s="6">
        <v>150.44</v>
      </c>
      <c r="H297">
        <v>140</v>
      </c>
      <c r="I297" s="7">
        <v>2.56</v>
      </c>
      <c r="J297" s="4">
        <v>0.41</v>
      </c>
      <c r="K297" s="4">
        <v>0.41</v>
      </c>
      <c r="L297" s="4">
        <v>0.4</v>
      </c>
      <c r="M297" s="4">
        <f t="shared" si="29"/>
        <v>0.40666666666666668</v>
      </c>
      <c r="N297" s="4">
        <f t="shared" si="30"/>
        <v>57.807499999999997</v>
      </c>
      <c r="O297" s="4">
        <f t="shared" si="31"/>
        <v>2.7000000000001023E-2</v>
      </c>
    </row>
    <row r="298" spans="1:23">
      <c r="B298" s="23">
        <v>10</v>
      </c>
      <c r="D298" s="6">
        <v>502040</v>
      </c>
      <c r="E298" s="6">
        <v>57.841999999999999</v>
      </c>
      <c r="F298" s="6">
        <v>57.817</v>
      </c>
      <c r="G298" s="6">
        <v>150.12</v>
      </c>
      <c r="H298">
        <v>160</v>
      </c>
      <c r="I298" s="7">
        <v>2.33</v>
      </c>
      <c r="J298" s="4">
        <v>0.42</v>
      </c>
      <c r="K298" s="4">
        <v>0.43</v>
      </c>
      <c r="L298" s="4">
        <v>0.44</v>
      </c>
      <c r="M298" s="4">
        <f t="shared" si="29"/>
        <v>0.43</v>
      </c>
      <c r="N298" s="4">
        <f t="shared" si="30"/>
        <v>57.829499999999996</v>
      </c>
      <c r="O298" s="4">
        <f t="shared" si="31"/>
        <v>2.4999999999998579E-2</v>
      </c>
    </row>
    <row r="299" spans="1:23">
      <c r="B299" s="23">
        <v>10</v>
      </c>
      <c r="D299" s="6">
        <v>502723</v>
      </c>
      <c r="E299" s="6">
        <v>57.84</v>
      </c>
      <c r="F299" s="6">
        <v>57.889000000000003</v>
      </c>
      <c r="G299" s="6">
        <v>150.13999999999999</v>
      </c>
      <c r="H299">
        <v>130</v>
      </c>
      <c r="I299" s="7">
        <v>2.67</v>
      </c>
      <c r="J299" s="4">
        <v>0.41</v>
      </c>
      <c r="K299" s="4">
        <v>0.41</v>
      </c>
      <c r="L299" s="4">
        <v>0.44</v>
      </c>
      <c r="M299" s="4">
        <f t="shared" si="29"/>
        <v>0.42</v>
      </c>
      <c r="N299" s="4">
        <f t="shared" si="30"/>
        <v>57.864500000000007</v>
      </c>
      <c r="O299" s="4">
        <f t="shared" si="31"/>
        <v>4.8999999999999488E-2</v>
      </c>
    </row>
    <row r="300" spans="1:23">
      <c r="B300" s="23">
        <v>10</v>
      </c>
      <c r="D300" s="6">
        <v>500737</v>
      </c>
      <c r="E300" s="6">
        <v>57.78</v>
      </c>
      <c r="F300" s="6">
        <v>57.777000000000001</v>
      </c>
      <c r="G300" s="6">
        <v>149.99600000000001</v>
      </c>
      <c r="H300">
        <v>150</v>
      </c>
      <c r="I300" s="7">
        <v>2.4500000000000002</v>
      </c>
      <c r="J300" s="4">
        <v>0.43</v>
      </c>
      <c r="K300" s="4">
        <v>0.43</v>
      </c>
      <c r="L300" s="4">
        <v>0.47</v>
      </c>
      <c r="M300" s="4">
        <f t="shared" si="29"/>
        <v>0.44333333333333336</v>
      </c>
      <c r="N300" s="4">
        <f t="shared" si="30"/>
        <v>57.778500000000001</v>
      </c>
      <c r="O300" s="4">
        <f t="shared" si="31"/>
        <v>3.0000000000001137E-3</v>
      </c>
    </row>
    <row r="301" spans="1:23" ht="24">
      <c r="A301" s="13" t="s">
        <v>6</v>
      </c>
      <c r="B301" s="14" t="s">
        <v>31</v>
      </c>
      <c r="D301" s="5"/>
      <c r="E301" s="5"/>
      <c r="G301" s="5"/>
      <c r="I301" s="8"/>
      <c r="J301" s="4"/>
      <c r="K301" s="4"/>
      <c r="L301" s="4"/>
      <c r="M301" s="4"/>
      <c r="N301" s="4"/>
      <c r="O301" s="4"/>
    </row>
    <row r="302" spans="1:23">
      <c r="D302" s="5"/>
      <c r="E302" s="5"/>
      <c r="F302"/>
      <c r="G302" s="5"/>
      <c r="I302" s="7"/>
      <c r="J302" s="4"/>
      <c r="K302" s="4"/>
      <c r="L302" s="4"/>
      <c r="M302" s="4"/>
      <c r="N302" s="4"/>
      <c r="O302" s="4"/>
      <c r="P302" s="3">
        <f>AVERAGE(D303:D307)</f>
        <v>501429.8</v>
      </c>
      <c r="Q302" s="3">
        <f>STDEV(D303:D307)</f>
        <v>435.23867015696112</v>
      </c>
      <c r="R302" s="2">
        <f>AVERAGE(E303:F307)</f>
        <v>57.816400000000002</v>
      </c>
      <c r="S302" s="2">
        <f>STDEV(N303:N307)</f>
        <v>1.3296616110874666E-2</v>
      </c>
      <c r="T302" s="2">
        <f>AVERAGE(G303:G307)</f>
        <v>150.00600000000003</v>
      </c>
      <c r="U302" s="2">
        <f>STDEV(G303:G307)</f>
        <v>9.9639349656657591E-2</v>
      </c>
      <c r="V302" s="2">
        <f>AVERAGE(M303:M307)</f>
        <v>0.48200000000000004</v>
      </c>
      <c r="W302" s="2">
        <f>AVERAGE(O303:O307)</f>
        <v>4.4400000000001681E-2</v>
      </c>
    </row>
    <row r="303" spans="1:23">
      <c r="B303" s="24">
        <v>0.5</v>
      </c>
      <c r="D303" s="6">
        <v>500892</v>
      </c>
      <c r="E303" s="6">
        <v>57.787999999999997</v>
      </c>
      <c r="F303" s="6">
        <v>57.826000000000001</v>
      </c>
      <c r="G303" s="6">
        <v>149.88999999999999</v>
      </c>
      <c r="H303">
        <v>160</v>
      </c>
      <c r="I303" s="7">
        <v>2.75</v>
      </c>
      <c r="J303" s="4">
        <v>0.48</v>
      </c>
      <c r="K303" s="4">
        <v>0.45</v>
      </c>
      <c r="L303" s="4">
        <v>0.53</v>
      </c>
      <c r="M303" s="4">
        <f>AVERAGE(J303:L303)</f>
        <v>0.48666666666666664</v>
      </c>
      <c r="N303" s="4">
        <f t="shared" si="30"/>
        <v>57.807000000000002</v>
      </c>
      <c r="O303" s="4">
        <f t="shared" si="31"/>
        <v>3.8000000000003809E-2</v>
      </c>
    </row>
    <row r="304" spans="1:23">
      <c r="B304" s="24">
        <v>0.5</v>
      </c>
      <c r="D304" s="6">
        <v>501820</v>
      </c>
      <c r="E304" s="6">
        <v>57.847000000000001</v>
      </c>
      <c r="F304" s="6">
        <v>57.804000000000002</v>
      </c>
      <c r="G304" s="6">
        <v>150.07599999999999</v>
      </c>
      <c r="H304">
        <v>160</v>
      </c>
      <c r="I304" s="7">
        <v>2.4300000000000002</v>
      </c>
      <c r="J304" s="4">
        <v>0.47</v>
      </c>
      <c r="K304" s="4">
        <v>0.45</v>
      </c>
      <c r="L304" s="4">
        <v>0.5</v>
      </c>
      <c r="M304" s="4">
        <f>AVERAGE(J304:L304)</f>
        <v>0.47333333333333333</v>
      </c>
      <c r="N304" s="4">
        <f t="shared" si="30"/>
        <v>57.825500000000005</v>
      </c>
      <c r="O304" s="4">
        <f t="shared" si="31"/>
        <v>4.2999999999999261E-2</v>
      </c>
    </row>
    <row r="305" spans="1:23">
      <c r="B305" s="24">
        <v>0.5</v>
      </c>
      <c r="D305" s="6">
        <v>501363</v>
      </c>
      <c r="E305" s="6">
        <v>57.802</v>
      </c>
      <c r="F305" s="6">
        <v>57.795000000000002</v>
      </c>
      <c r="G305" s="6">
        <v>150.08000000000001</v>
      </c>
      <c r="H305">
        <v>180</v>
      </c>
      <c r="I305" s="7">
        <v>2.12</v>
      </c>
      <c r="J305" s="4">
        <v>0.5</v>
      </c>
      <c r="K305" s="4">
        <v>0.46</v>
      </c>
      <c r="L305" s="4">
        <v>0.56000000000000005</v>
      </c>
      <c r="M305" s="4">
        <f>AVERAGE(J305:L305)</f>
        <v>0.50666666666666671</v>
      </c>
      <c r="N305" s="4">
        <f t="shared" si="30"/>
        <v>57.798500000000004</v>
      </c>
      <c r="O305" s="4">
        <f t="shared" si="31"/>
        <v>6.9999999999978968E-3</v>
      </c>
    </row>
    <row r="306" spans="1:23">
      <c r="B306" s="24">
        <v>0.5</v>
      </c>
      <c r="D306" s="6">
        <v>501917</v>
      </c>
      <c r="E306" s="6">
        <v>57.862000000000002</v>
      </c>
      <c r="F306" s="6">
        <v>57.798999999999999</v>
      </c>
      <c r="G306" s="6">
        <v>150.08000000000001</v>
      </c>
      <c r="H306">
        <v>160</v>
      </c>
      <c r="I306" s="7">
        <v>2.64</v>
      </c>
      <c r="J306" s="4">
        <v>0.44</v>
      </c>
      <c r="K306" s="4">
        <v>0.46</v>
      </c>
      <c r="L306" s="4">
        <v>0.49</v>
      </c>
      <c r="M306" s="4">
        <f>AVERAGE(J306:L306)</f>
        <v>0.46333333333333337</v>
      </c>
      <c r="N306" s="4">
        <f t="shared" si="30"/>
        <v>57.830500000000001</v>
      </c>
      <c r="O306" s="4">
        <f t="shared" si="31"/>
        <v>6.3000000000002387E-2</v>
      </c>
    </row>
    <row r="307" spans="1:23">
      <c r="B307" s="24">
        <v>0.5</v>
      </c>
      <c r="D307" s="6">
        <v>501157</v>
      </c>
      <c r="E307" s="6">
        <v>57.784999999999997</v>
      </c>
      <c r="F307" s="6">
        <v>57.856000000000002</v>
      </c>
      <c r="G307" s="6">
        <v>149.904</v>
      </c>
      <c r="H307">
        <v>145</v>
      </c>
      <c r="I307" s="7">
        <v>2.6</v>
      </c>
      <c r="J307" s="4">
        <v>0.45</v>
      </c>
      <c r="K307" s="4">
        <v>0.47</v>
      </c>
      <c r="L307" s="4">
        <v>0.52</v>
      </c>
      <c r="M307" s="4">
        <f>AVERAGE(J307:L307)</f>
        <v>0.48</v>
      </c>
      <c r="N307" s="4">
        <f t="shared" si="30"/>
        <v>57.820499999999996</v>
      </c>
      <c r="O307" s="4">
        <f t="shared" si="31"/>
        <v>7.1000000000005059E-2</v>
      </c>
    </row>
    <row r="308" spans="1:23">
      <c r="B308" s="24"/>
      <c r="D308" s="5"/>
      <c r="E308" s="5"/>
      <c r="F308"/>
      <c r="G308" s="5"/>
      <c r="I308" s="7"/>
      <c r="J308" s="4"/>
      <c r="K308" s="4"/>
      <c r="L308" s="4"/>
      <c r="M308" s="4"/>
      <c r="N308" s="4"/>
      <c r="O308" s="4"/>
      <c r="P308" s="3">
        <f>AVERAGE(D309:D312)</f>
        <v>501170.75</v>
      </c>
      <c r="Q308" s="3">
        <f>STDEV(D309:D312)</f>
        <v>443.77875493688668</v>
      </c>
      <c r="R308" s="2">
        <f>AVERAGE(E309:F312)</f>
        <v>57.824625000000005</v>
      </c>
      <c r="S308" s="2">
        <f>STDEV(N309:N312)</f>
        <v>2.1545977969604724E-2</v>
      </c>
      <c r="T308" s="2">
        <f>AVERAGE(G309:G312)</f>
        <v>149.887</v>
      </c>
      <c r="U308" s="2">
        <f>STDEV(G309:G312)</f>
        <v>0.1602893217487307</v>
      </c>
      <c r="V308" s="2">
        <f>AVERAGE(M309:M312)</f>
        <v>0.47416666666666668</v>
      </c>
      <c r="W308" s="2">
        <f>AVERAGE(O309:O312)</f>
        <v>3.6250000000000782E-2</v>
      </c>
    </row>
    <row r="309" spans="1:23">
      <c r="B309" s="24">
        <v>2</v>
      </c>
      <c r="D309" s="6">
        <v>501090</v>
      </c>
      <c r="E309" s="6">
        <v>57.823999999999998</v>
      </c>
      <c r="F309" s="6">
        <v>57.83</v>
      </c>
      <c r="G309" s="6">
        <v>149.85</v>
      </c>
      <c r="H309">
        <v>170</v>
      </c>
      <c r="I309" s="7">
        <v>2.86</v>
      </c>
      <c r="J309" s="4">
        <v>0.46</v>
      </c>
      <c r="K309" s="4">
        <v>0.46</v>
      </c>
      <c r="L309" s="4">
        <v>0.55000000000000004</v>
      </c>
      <c r="M309" s="4">
        <f>AVERAGE(J309:L309)</f>
        <v>0.49000000000000005</v>
      </c>
      <c r="N309" s="4">
        <f t="shared" si="30"/>
        <v>57.826999999999998</v>
      </c>
      <c r="O309" s="4">
        <f t="shared" si="31"/>
        <v>6.0000000000002274E-3</v>
      </c>
    </row>
    <row r="310" spans="1:23">
      <c r="B310" s="24">
        <v>2</v>
      </c>
      <c r="D310" s="6">
        <v>500848</v>
      </c>
      <c r="E310" s="6">
        <v>57.783000000000001</v>
      </c>
      <c r="F310" s="6">
        <v>57.81</v>
      </c>
      <c r="G310" s="6">
        <v>149.935</v>
      </c>
      <c r="H310">
        <v>180</v>
      </c>
      <c r="I310" s="7">
        <v>2.4500000000000002</v>
      </c>
      <c r="J310" s="4">
        <v>0.49</v>
      </c>
      <c r="K310" s="4">
        <v>0.47</v>
      </c>
      <c r="L310" s="4">
        <v>0.57999999999999996</v>
      </c>
      <c r="M310" s="4">
        <f>AVERAGE(J310:L310)</f>
        <v>0.51333333333333331</v>
      </c>
      <c r="N310" s="4">
        <f t="shared" si="30"/>
        <v>57.796500000000002</v>
      </c>
      <c r="O310" s="4">
        <f t="shared" si="31"/>
        <v>2.7000000000001023E-2</v>
      </c>
    </row>
    <row r="311" spans="1:23">
      <c r="B311" s="24">
        <v>2</v>
      </c>
      <c r="D311" s="6">
        <v>500926</v>
      </c>
      <c r="E311" s="6">
        <v>57.884</v>
      </c>
      <c r="F311" s="6">
        <v>57.814</v>
      </c>
      <c r="G311" s="6">
        <v>149.69</v>
      </c>
      <c r="H311">
        <v>190</v>
      </c>
      <c r="I311" s="7">
        <v>2.75</v>
      </c>
      <c r="J311" s="4">
        <v>0.48</v>
      </c>
      <c r="K311" s="4">
        <v>0.47</v>
      </c>
      <c r="L311" s="4">
        <v>0.47</v>
      </c>
      <c r="M311" s="4">
        <f>AVERAGE(J311:L311)</f>
        <v>0.47333333333333333</v>
      </c>
      <c r="N311" s="4">
        <f t="shared" si="30"/>
        <v>57.849000000000004</v>
      </c>
      <c r="O311" s="4">
        <f t="shared" si="31"/>
        <v>7.0000000000000284E-2</v>
      </c>
    </row>
    <row r="312" spans="1:23">
      <c r="B312" s="24">
        <v>2</v>
      </c>
      <c r="D312" s="6">
        <v>501819</v>
      </c>
      <c r="E312" s="6">
        <v>57.805</v>
      </c>
      <c r="F312" s="6">
        <v>57.847000000000001</v>
      </c>
      <c r="G312" s="6">
        <v>150.07300000000001</v>
      </c>
      <c r="H312">
        <v>160</v>
      </c>
      <c r="I312" s="7">
        <v>2.68</v>
      </c>
      <c r="J312" s="4">
        <v>0.41</v>
      </c>
      <c r="K312" s="4">
        <v>0.41</v>
      </c>
      <c r="L312" s="4">
        <v>0.44</v>
      </c>
      <c r="M312" s="4">
        <f>AVERAGE(J312:L312)</f>
        <v>0.42</v>
      </c>
      <c r="N312" s="4">
        <f t="shared" si="30"/>
        <v>57.826000000000001</v>
      </c>
      <c r="O312" s="4">
        <f t="shared" si="31"/>
        <v>4.2000000000001592E-2</v>
      </c>
    </row>
    <row r="313" spans="1:23">
      <c r="B313" s="24"/>
      <c r="D313" s="5"/>
      <c r="E313" s="5"/>
      <c r="F313"/>
      <c r="G313" s="5"/>
      <c r="I313" s="7"/>
      <c r="J313" s="4"/>
      <c r="K313" s="4"/>
      <c r="L313" s="4"/>
      <c r="M313" s="4"/>
      <c r="N313" s="4"/>
      <c r="O313" s="4"/>
      <c r="P313" s="3">
        <f>AVERAGE(D314:D317)</f>
        <v>501452.5</v>
      </c>
      <c r="Q313" s="3">
        <f>STDEV(D314:D317)</f>
        <v>718.6610234781532</v>
      </c>
      <c r="R313" s="2">
        <f>AVERAGE(E314:F317)</f>
        <v>57.823625</v>
      </c>
      <c r="S313" s="2">
        <f>STDEV(N314:N317)</f>
        <v>3.5954543060182392E-2</v>
      </c>
      <c r="T313" s="2">
        <f>AVERAGE(G314:G317)</f>
        <v>149.97575000000001</v>
      </c>
      <c r="U313" s="2">
        <f>STDEV(G314:G317)</f>
        <v>7.880936915536875E-2</v>
      </c>
      <c r="V313" s="2">
        <f>AVERAGE(M314:M317)</f>
        <v>0.48583333333333334</v>
      </c>
      <c r="W313" s="2">
        <f>AVERAGE(O314:O317)</f>
        <v>5.1749999999998408E-2</v>
      </c>
    </row>
    <row r="314" spans="1:23">
      <c r="B314" s="24">
        <v>5</v>
      </c>
      <c r="D314" s="6">
        <v>501048</v>
      </c>
      <c r="E314" s="6">
        <v>57.759</v>
      </c>
      <c r="F314" s="6">
        <v>57.82</v>
      </c>
      <c r="G314" s="6">
        <v>150.03100000000001</v>
      </c>
      <c r="H314">
        <v>190</v>
      </c>
      <c r="I314" s="7">
        <v>2</v>
      </c>
      <c r="J314" s="4">
        <v>0.44</v>
      </c>
      <c r="K314" s="4">
        <v>0.45</v>
      </c>
      <c r="L314" s="4">
        <v>0.55000000000000004</v>
      </c>
      <c r="M314" s="4">
        <f>AVERAGE(J314:L314)</f>
        <v>0.48</v>
      </c>
      <c r="N314" s="4">
        <f t="shared" si="30"/>
        <v>57.789500000000004</v>
      </c>
      <c r="O314" s="4">
        <f t="shared" si="31"/>
        <v>6.0999999999999943E-2</v>
      </c>
    </row>
    <row r="315" spans="1:23">
      <c r="B315" s="24">
        <v>5</v>
      </c>
      <c r="D315" s="6">
        <v>501286</v>
      </c>
      <c r="E315" s="6">
        <v>57.808999999999997</v>
      </c>
      <c r="F315" s="6">
        <v>57.854999999999997</v>
      </c>
      <c r="G315" s="6">
        <v>149.88200000000001</v>
      </c>
      <c r="H315">
        <v>170</v>
      </c>
      <c r="I315" s="7">
        <v>2.52</v>
      </c>
      <c r="J315" s="4">
        <v>0.47</v>
      </c>
      <c r="K315" s="4">
        <v>0.44</v>
      </c>
      <c r="L315" s="4">
        <v>0.54</v>
      </c>
      <c r="M315" s="4">
        <f>AVERAGE(J315:L315)</f>
        <v>0.48333333333333334</v>
      </c>
      <c r="N315" s="4">
        <f t="shared" si="30"/>
        <v>57.831999999999994</v>
      </c>
      <c r="O315" s="4">
        <f t="shared" si="31"/>
        <v>4.5999999999999375E-2</v>
      </c>
    </row>
    <row r="316" spans="1:23">
      <c r="B316" s="24">
        <v>5</v>
      </c>
      <c r="D316" s="6">
        <v>502511</v>
      </c>
      <c r="E316" s="6">
        <v>57.881999999999998</v>
      </c>
      <c r="F316" s="6">
        <v>57.859000000000002</v>
      </c>
      <c r="G316" s="6">
        <v>150.05000000000001</v>
      </c>
      <c r="H316">
        <v>170</v>
      </c>
      <c r="I316" s="7">
        <v>2.88</v>
      </c>
      <c r="J316" s="4">
        <v>0.47</v>
      </c>
      <c r="K316" s="4">
        <v>0.46</v>
      </c>
      <c r="L316" s="4">
        <v>0.54</v>
      </c>
      <c r="M316" s="4">
        <f>AVERAGE(J316:L316)</f>
        <v>0.49</v>
      </c>
      <c r="N316" s="4">
        <f t="shared" si="30"/>
        <v>57.8705</v>
      </c>
      <c r="O316" s="4">
        <f t="shared" si="31"/>
        <v>2.2999999999996135E-2</v>
      </c>
    </row>
    <row r="317" spans="1:23">
      <c r="B317" s="24">
        <v>5</v>
      </c>
      <c r="D317" s="6">
        <v>500965</v>
      </c>
      <c r="E317" s="6">
        <v>57.764000000000003</v>
      </c>
      <c r="F317" s="6">
        <v>57.841000000000001</v>
      </c>
      <c r="G317" s="6">
        <v>149.94</v>
      </c>
      <c r="H317">
        <v>150</v>
      </c>
      <c r="I317" s="7">
        <v>2.88</v>
      </c>
      <c r="J317" s="4">
        <v>0.49</v>
      </c>
      <c r="K317" s="4">
        <v>0.48</v>
      </c>
      <c r="L317" s="4">
        <v>0.5</v>
      </c>
      <c r="M317" s="4">
        <f>AVERAGE(J317:L317)</f>
        <v>0.49</v>
      </c>
      <c r="N317" s="4">
        <f t="shared" si="30"/>
        <v>57.802500000000002</v>
      </c>
      <c r="O317" s="4">
        <f t="shared" si="31"/>
        <v>7.6999999999998181E-2</v>
      </c>
    </row>
    <row r="318" spans="1:23">
      <c r="D318" s="5"/>
      <c r="E318" s="5"/>
      <c r="G318" s="5"/>
      <c r="I318" s="8"/>
      <c r="J318" s="4"/>
      <c r="K318" s="4"/>
      <c r="L318" s="4"/>
      <c r="M318" s="4"/>
      <c r="N318" s="4"/>
      <c r="O318" s="4"/>
    </row>
    <row r="319" spans="1:23" ht="36">
      <c r="A319" s="13" t="s">
        <v>28</v>
      </c>
      <c r="D319" s="5"/>
      <c r="E319" s="5"/>
      <c r="G319" s="5"/>
      <c r="I319" s="8"/>
      <c r="J319" s="4"/>
      <c r="K319" s="4"/>
      <c r="L319" s="4"/>
      <c r="M319" s="4"/>
      <c r="N319" s="4"/>
      <c r="O319" s="4"/>
    </row>
    <row r="320" spans="1:23" ht="24">
      <c r="B320" s="15" t="s">
        <v>59</v>
      </c>
      <c r="D320" s="5"/>
      <c r="E320" s="5"/>
      <c r="F320"/>
      <c r="G320" s="5"/>
      <c r="I320" s="8"/>
      <c r="J320" s="4"/>
      <c r="K320" s="4"/>
      <c r="L320" s="4"/>
      <c r="M320" s="4"/>
      <c r="N320" s="4"/>
      <c r="O320" s="4"/>
      <c r="P320" s="3">
        <f>AVERAGE(D321:D328)</f>
        <v>501665.44587806845</v>
      </c>
      <c r="Q320" s="3">
        <f>STDEV(D321:D328)</f>
        <v>247.78389448153655</v>
      </c>
      <c r="R320" s="2">
        <f>AVERAGE(E321:F328)</f>
        <v>57.872187499999995</v>
      </c>
      <c r="S320" s="2">
        <f>STDEV(N321:N328)</f>
        <v>1.9568446722796552E-2</v>
      </c>
      <c r="T320" s="2">
        <f>AVERAGE(G321:G328)</f>
        <v>149.787125</v>
      </c>
      <c r="U320" s="2">
        <f>STDEV(G321:G328)</f>
        <v>8.1850800676770322E-2</v>
      </c>
      <c r="V320" s="2">
        <f>AVERAGE(M321:M328)</f>
        <v>0.51291666666666669</v>
      </c>
      <c r="W320" s="2">
        <f>AVERAGE(O321:O328)</f>
        <v>3.1375000000001485E-2</v>
      </c>
    </row>
    <row r="321" spans="2:23">
      <c r="D321" s="5">
        <f t="shared" ref="D321:D328" si="32">E321*F321*G321</f>
        <v>501489.49295558396</v>
      </c>
      <c r="E321" s="5">
        <v>57.853999999999999</v>
      </c>
      <c r="F321" s="5">
        <v>57.862000000000002</v>
      </c>
      <c r="G321" s="5">
        <v>149.80799999999999</v>
      </c>
      <c r="H321">
        <v>180</v>
      </c>
      <c r="I321" s="8">
        <v>0.20699999999999999</v>
      </c>
      <c r="J321" s="4">
        <v>0.52</v>
      </c>
      <c r="K321" s="4">
        <v>0.49</v>
      </c>
      <c r="L321" s="4">
        <v>0.57999999999999996</v>
      </c>
      <c r="M321" s="4">
        <f t="shared" ref="M321:M328" si="33">AVERAGE(J321:L321)</f>
        <v>0.52999999999999992</v>
      </c>
      <c r="N321" s="4">
        <f t="shared" si="30"/>
        <v>57.858000000000004</v>
      </c>
      <c r="O321" s="4">
        <f t="shared" si="31"/>
        <v>8.0000000000026716E-3</v>
      </c>
    </row>
    <row r="322" spans="2:23">
      <c r="D322" s="5">
        <f t="shared" si="32"/>
        <v>501775.02614706603</v>
      </c>
      <c r="E322" s="5">
        <v>57.841000000000001</v>
      </c>
      <c r="F322" s="5">
        <v>57.901000000000003</v>
      </c>
      <c r="G322" s="5">
        <v>149.82599999999999</v>
      </c>
      <c r="H322">
        <v>180</v>
      </c>
      <c r="I322" s="8">
        <v>2.0699999999999998</v>
      </c>
      <c r="J322" s="4">
        <v>0.52</v>
      </c>
      <c r="K322" s="4">
        <v>0.5</v>
      </c>
      <c r="L322" s="4">
        <v>0.55000000000000004</v>
      </c>
      <c r="M322" s="4">
        <f t="shared" si="33"/>
        <v>0.52333333333333332</v>
      </c>
      <c r="N322" s="4">
        <f t="shared" si="30"/>
        <v>57.871000000000002</v>
      </c>
      <c r="O322" s="4">
        <f t="shared" si="31"/>
        <v>6.0000000000002274E-2</v>
      </c>
    </row>
    <row r="323" spans="2:23">
      <c r="D323" s="5">
        <f t="shared" si="32"/>
        <v>501434.814601955</v>
      </c>
      <c r="E323" s="5">
        <v>57.895000000000003</v>
      </c>
      <c r="F323" s="5">
        <v>57.863</v>
      </c>
      <c r="G323" s="5">
        <v>149.68299999999999</v>
      </c>
      <c r="H323">
        <v>170</v>
      </c>
      <c r="I323" s="8">
        <v>2.2000000000000002</v>
      </c>
      <c r="J323" s="4">
        <v>0.51</v>
      </c>
      <c r="K323" s="4">
        <v>0.48</v>
      </c>
      <c r="L323" s="4">
        <v>0.55000000000000004</v>
      </c>
      <c r="M323" s="4">
        <f t="shared" si="33"/>
        <v>0.51333333333333331</v>
      </c>
      <c r="N323" s="4">
        <f t="shared" si="30"/>
        <v>57.879000000000005</v>
      </c>
      <c r="O323" s="4">
        <f t="shared" si="31"/>
        <v>3.2000000000003581E-2</v>
      </c>
    </row>
    <row r="324" spans="2:23">
      <c r="D324" s="5">
        <f t="shared" si="32"/>
        <v>501392.87397676404</v>
      </c>
      <c r="E324" s="5">
        <v>57.826999999999998</v>
      </c>
      <c r="F324" s="5">
        <v>57.874000000000002</v>
      </c>
      <c r="G324" s="5">
        <v>149.81800000000001</v>
      </c>
      <c r="H324">
        <v>160</v>
      </c>
      <c r="I324" s="8">
        <v>2</v>
      </c>
      <c r="J324" s="4">
        <v>0.5</v>
      </c>
      <c r="K324" s="4">
        <v>0.47</v>
      </c>
      <c r="L324" s="4">
        <v>0.56999999999999995</v>
      </c>
      <c r="M324" s="4">
        <f t="shared" si="33"/>
        <v>0.51333333333333331</v>
      </c>
      <c r="N324" s="4">
        <f t="shared" si="30"/>
        <v>57.850499999999997</v>
      </c>
      <c r="O324" s="4">
        <f t="shared" si="31"/>
        <v>4.700000000000415E-2</v>
      </c>
    </row>
    <row r="325" spans="2:23">
      <c r="D325" s="5">
        <f t="shared" si="32"/>
        <v>501954.77966528002</v>
      </c>
      <c r="E325" s="5">
        <v>57.898000000000003</v>
      </c>
      <c r="F325" s="5">
        <v>57.92</v>
      </c>
      <c r="G325" s="5">
        <v>149.68299999999999</v>
      </c>
      <c r="H325">
        <v>180</v>
      </c>
      <c r="I325" s="8">
        <v>2</v>
      </c>
      <c r="J325" s="4">
        <v>0.53</v>
      </c>
      <c r="K325" s="4">
        <v>0.5</v>
      </c>
      <c r="L325" s="4">
        <v>0.52</v>
      </c>
      <c r="M325" s="4">
        <f t="shared" si="33"/>
        <v>0.51666666666666672</v>
      </c>
      <c r="N325" s="4">
        <f t="shared" si="30"/>
        <v>57.909000000000006</v>
      </c>
      <c r="O325" s="4">
        <f t="shared" si="31"/>
        <v>2.1999999999998465E-2</v>
      </c>
    </row>
    <row r="326" spans="2:23">
      <c r="D326" s="5">
        <f t="shared" si="32"/>
        <v>502064.37136721599</v>
      </c>
      <c r="E326" s="5">
        <v>57.862000000000002</v>
      </c>
      <c r="F326" s="5">
        <v>57.884</v>
      </c>
      <c r="G326" s="5">
        <v>149.90199999999999</v>
      </c>
      <c r="H326">
        <v>190</v>
      </c>
      <c r="I326" s="8">
        <v>2.02</v>
      </c>
      <c r="J326" s="4">
        <v>0.54</v>
      </c>
      <c r="K326" s="4">
        <v>0.5</v>
      </c>
      <c r="L326" s="4">
        <v>0.56999999999999995</v>
      </c>
      <c r="M326" s="4">
        <f t="shared" si="33"/>
        <v>0.53666666666666663</v>
      </c>
      <c r="N326" s="4">
        <f t="shared" si="30"/>
        <v>57.873000000000005</v>
      </c>
      <c r="O326" s="4">
        <f t="shared" si="31"/>
        <v>2.1999999999998465E-2</v>
      </c>
    </row>
    <row r="327" spans="2:23">
      <c r="D327" s="5">
        <f t="shared" si="32"/>
        <v>501674.75562633004</v>
      </c>
      <c r="E327" s="5">
        <v>57.866</v>
      </c>
      <c r="F327" s="5">
        <v>57.905000000000001</v>
      </c>
      <c r="G327" s="5">
        <v>149.721</v>
      </c>
      <c r="H327">
        <v>160</v>
      </c>
      <c r="I327" s="8">
        <v>2.69</v>
      </c>
      <c r="J327" s="4">
        <v>0.44</v>
      </c>
      <c r="K327" s="4">
        <v>0.44</v>
      </c>
      <c r="L327" s="4">
        <v>0.47</v>
      </c>
      <c r="M327" s="4">
        <f t="shared" si="33"/>
        <v>0.45</v>
      </c>
      <c r="N327" s="4">
        <f t="shared" si="30"/>
        <v>57.8855</v>
      </c>
      <c r="O327" s="4">
        <f t="shared" si="31"/>
        <v>3.9000000000001478E-2</v>
      </c>
    </row>
    <row r="328" spans="2:23">
      <c r="D328" s="5">
        <f t="shared" si="32"/>
        <v>501537.452684352</v>
      </c>
      <c r="E328" s="5">
        <v>57.841000000000001</v>
      </c>
      <c r="F328" s="5">
        <v>57.862000000000002</v>
      </c>
      <c r="G328" s="5">
        <v>149.85599999999999</v>
      </c>
      <c r="H328">
        <v>170</v>
      </c>
      <c r="I328" s="8">
        <v>2.0499999999999998</v>
      </c>
      <c r="J328" s="4">
        <v>0.5</v>
      </c>
      <c r="K328" s="4">
        <v>0.48</v>
      </c>
      <c r="L328" s="4">
        <v>0.57999999999999996</v>
      </c>
      <c r="M328" s="4">
        <f t="shared" si="33"/>
        <v>0.52</v>
      </c>
      <c r="N328" s="4">
        <f t="shared" si="30"/>
        <v>57.851500000000001</v>
      </c>
      <c r="O328" s="4">
        <f t="shared" si="31"/>
        <v>2.1000000000000796E-2</v>
      </c>
    </row>
    <row r="329" spans="2:23">
      <c r="D329" s="5"/>
      <c r="E329" s="5"/>
      <c r="G329" s="5"/>
      <c r="I329" s="8"/>
      <c r="J329" s="4"/>
      <c r="K329" s="4"/>
      <c r="L329" s="4"/>
      <c r="M329" s="4"/>
      <c r="N329" s="4"/>
      <c r="O329" s="4"/>
    </row>
    <row r="330" spans="2:23">
      <c r="D330" s="5"/>
      <c r="E330" s="5"/>
      <c r="G330" s="5"/>
      <c r="I330" s="8"/>
      <c r="J330" s="4"/>
      <c r="K330" s="4"/>
      <c r="L330" s="4"/>
      <c r="M330" s="4"/>
      <c r="N330" s="4"/>
      <c r="O330" s="4"/>
    </row>
    <row r="331" spans="2:23">
      <c r="B331" s="15" t="s">
        <v>60</v>
      </c>
      <c r="D331" s="5"/>
      <c r="E331" s="5"/>
      <c r="F331"/>
      <c r="G331" s="5"/>
      <c r="I331" s="8"/>
      <c r="J331" s="4"/>
      <c r="K331" s="4"/>
      <c r="L331" s="4"/>
      <c r="M331" s="4"/>
      <c r="N331" s="4"/>
      <c r="O331" s="4"/>
      <c r="P331" s="3">
        <f>AVERAGE(D332:D343)</f>
        <v>501973</v>
      </c>
      <c r="Q331" s="3">
        <f>STDEV(D332:D343)</f>
        <v>317.05147273532157</v>
      </c>
      <c r="R331" s="2">
        <f>AVERAGE(E332:F343)</f>
        <v>57.813875000000003</v>
      </c>
      <c r="S331" s="2">
        <f>STDEV(N332:N343)</f>
        <v>2.1214408697007997E-2</v>
      </c>
      <c r="T331" s="2">
        <f>AVERAGE(G332:G343)</f>
        <v>150.18083333333334</v>
      </c>
      <c r="U331" s="2">
        <f>STDEV(G332:G343)</f>
        <v>6.8416948104094294E-2</v>
      </c>
      <c r="V331" s="2">
        <f>AVERAGE(M332:M343)</f>
        <v>0.49500000000000005</v>
      </c>
      <c r="W331" s="2">
        <f>AVERAGE(O332:O343)</f>
        <v>2.5750000000000384E-2</v>
      </c>
    </row>
    <row r="332" spans="2:23">
      <c r="D332" s="5">
        <v>501621</v>
      </c>
      <c r="E332" s="5">
        <v>57.817</v>
      </c>
      <c r="F332" s="5">
        <v>57.792999999999999</v>
      </c>
      <c r="G332" s="5">
        <v>150.12200000000001</v>
      </c>
      <c r="H332">
        <v>150</v>
      </c>
      <c r="I332" s="8">
        <v>2.2200000000000002</v>
      </c>
      <c r="J332" s="4">
        <v>0.44</v>
      </c>
      <c r="K332" s="4">
        <v>0.46</v>
      </c>
      <c r="L332" s="4">
        <v>0.4</v>
      </c>
      <c r="M332" s="4">
        <f t="shared" ref="M332:M343" si="34">AVERAGE(J332:L332)</f>
        <v>0.43333333333333335</v>
      </c>
      <c r="N332" s="4">
        <f t="shared" ref="N332:N343" si="35">AVERAGE(E332:F332)</f>
        <v>57.805</v>
      </c>
      <c r="O332" s="4">
        <f t="shared" ref="O332:O343" si="36">ABS(E332-F332)</f>
        <v>2.4000000000000909E-2</v>
      </c>
    </row>
    <row r="333" spans="2:23">
      <c r="D333" s="5">
        <v>502026</v>
      </c>
      <c r="E333" s="5">
        <v>57.798000000000002</v>
      </c>
      <c r="F333" s="5">
        <v>57.814999999999998</v>
      </c>
      <c r="G333" s="5">
        <v>150.23599999999999</v>
      </c>
      <c r="H333">
        <v>160</v>
      </c>
      <c r="I333" s="8">
        <v>2</v>
      </c>
      <c r="J333" s="4">
        <v>0.45</v>
      </c>
      <c r="K333" s="4">
        <v>0.47</v>
      </c>
      <c r="L333" s="4">
        <v>0.46</v>
      </c>
      <c r="M333" s="4">
        <f t="shared" si="34"/>
        <v>0.45999999999999996</v>
      </c>
      <c r="N333" s="4">
        <f t="shared" si="35"/>
        <v>57.8065</v>
      </c>
      <c r="O333" s="4">
        <f t="shared" si="36"/>
        <v>1.6999999999995907E-2</v>
      </c>
    </row>
    <row r="334" spans="2:23">
      <c r="D334" s="5">
        <v>501486</v>
      </c>
      <c r="E334" s="5">
        <v>57.805</v>
      </c>
      <c r="F334" s="5">
        <v>57.784999999999997</v>
      </c>
      <c r="G334" s="5">
        <v>150.13399999999999</v>
      </c>
      <c r="H334">
        <v>160</v>
      </c>
      <c r="I334" s="8">
        <v>2</v>
      </c>
      <c r="J334" s="4">
        <v>0.52</v>
      </c>
      <c r="K334" s="4">
        <v>0.5</v>
      </c>
      <c r="L334" s="4">
        <v>0.56000000000000005</v>
      </c>
      <c r="M334" s="4">
        <f t="shared" si="34"/>
        <v>0.52666666666666673</v>
      </c>
      <c r="N334" s="4">
        <f t="shared" si="35"/>
        <v>57.795000000000002</v>
      </c>
      <c r="O334" s="4">
        <f t="shared" si="36"/>
        <v>2.0000000000003126E-2</v>
      </c>
    </row>
    <row r="335" spans="2:23">
      <c r="D335" s="5">
        <v>502365</v>
      </c>
      <c r="E335" s="5">
        <v>57.866</v>
      </c>
      <c r="F335" s="5">
        <v>57.817</v>
      </c>
      <c r="G335" s="5">
        <v>150.15299999999999</v>
      </c>
      <c r="H335">
        <v>160</v>
      </c>
      <c r="I335" s="8">
        <v>2</v>
      </c>
      <c r="J335" s="4">
        <v>0.47</v>
      </c>
      <c r="K335" s="4">
        <v>0.49</v>
      </c>
      <c r="L335" s="4">
        <v>0.46</v>
      </c>
      <c r="M335" s="4">
        <f t="shared" si="34"/>
        <v>0.47333333333333333</v>
      </c>
      <c r="N335" s="4">
        <f t="shared" si="35"/>
        <v>57.841499999999996</v>
      </c>
      <c r="O335" s="4">
        <f t="shared" si="36"/>
        <v>4.8999999999999488E-2</v>
      </c>
    </row>
    <row r="336" spans="2:23">
      <c r="D336" s="5">
        <v>502118</v>
      </c>
      <c r="E336" s="5">
        <v>57.826000000000001</v>
      </c>
      <c r="F336" s="5">
        <v>57.793999999999997</v>
      </c>
      <c r="G336" s="5">
        <v>150.24700000000001</v>
      </c>
      <c r="H336">
        <v>170</v>
      </c>
      <c r="I336" s="8">
        <v>2</v>
      </c>
      <c r="J336" s="4">
        <v>0.48</v>
      </c>
      <c r="K336" s="4">
        <v>0.49</v>
      </c>
      <c r="L336" s="4">
        <v>0.45</v>
      </c>
      <c r="M336" s="4">
        <f t="shared" si="34"/>
        <v>0.47333333333333333</v>
      </c>
      <c r="N336" s="4">
        <f t="shared" si="35"/>
        <v>57.81</v>
      </c>
      <c r="O336" s="4">
        <f t="shared" si="36"/>
        <v>3.2000000000003581E-2</v>
      </c>
    </row>
    <row r="337" spans="1:23">
      <c r="D337" s="5">
        <v>501746</v>
      </c>
      <c r="E337" s="5">
        <v>57.823999999999998</v>
      </c>
      <c r="F337" s="5">
        <v>57.811999999999998</v>
      </c>
      <c r="G337" s="5">
        <v>150.09</v>
      </c>
      <c r="H337">
        <v>170</v>
      </c>
      <c r="I337" s="8">
        <v>2</v>
      </c>
      <c r="J337" s="4">
        <v>0.46</v>
      </c>
      <c r="K337" s="4">
        <v>0.47</v>
      </c>
      <c r="L337" s="4">
        <v>0.51</v>
      </c>
      <c r="M337" s="4">
        <f t="shared" si="34"/>
        <v>0.48</v>
      </c>
      <c r="N337" s="4">
        <f t="shared" si="35"/>
        <v>57.817999999999998</v>
      </c>
      <c r="O337" s="4">
        <f t="shared" si="36"/>
        <v>1.2000000000000455E-2</v>
      </c>
    </row>
    <row r="338" spans="1:23">
      <c r="D338" s="5">
        <v>502115</v>
      </c>
      <c r="E338" s="5">
        <v>57.814999999999998</v>
      </c>
      <c r="F338" s="5">
        <v>57.859000000000002</v>
      </c>
      <c r="G338" s="5">
        <v>150.10300000000001</v>
      </c>
      <c r="H338">
        <v>170</v>
      </c>
      <c r="I338" s="8">
        <v>2.0299999999999998</v>
      </c>
      <c r="J338" s="4">
        <v>0.49</v>
      </c>
      <c r="K338" s="4">
        <v>0.46</v>
      </c>
      <c r="L338" s="4">
        <v>0.49</v>
      </c>
      <c r="M338" s="4">
        <f t="shared" si="34"/>
        <v>0.48</v>
      </c>
      <c r="N338" s="4">
        <f t="shared" si="35"/>
        <v>57.837000000000003</v>
      </c>
      <c r="O338" s="4">
        <f t="shared" si="36"/>
        <v>4.4000000000004036E-2</v>
      </c>
    </row>
    <row r="339" spans="1:23">
      <c r="D339" s="5">
        <v>502053</v>
      </c>
      <c r="E339" s="5">
        <v>57.831000000000003</v>
      </c>
      <c r="F339" s="5">
        <v>57.831000000000003</v>
      </c>
      <c r="G339" s="5">
        <v>150.11500000000001</v>
      </c>
      <c r="H339">
        <v>170</v>
      </c>
      <c r="I339" s="8">
        <v>2.06</v>
      </c>
      <c r="J339" s="4">
        <v>0.49</v>
      </c>
      <c r="K339" s="4">
        <v>0.49</v>
      </c>
      <c r="L339" s="4">
        <v>0.49</v>
      </c>
      <c r="M339" s="4">
        <f t="shared" si="34"/>
        <v>0.49</v>
      </c>
      <c r="N339" s="4">
        <f t="shared" si="35"/>
        <v>57.831000000000003</v>
      </c>
      <c r="O339" s="4">
        <f t="shared" si="36"/>
        <v>0</v>
      </c>
    </row>
    <row r="340" spans="1:23">
      <c r="D340" s="5">
        <v>501617</v>
      </c>
      <c r="E340" s="5">
        <v>57.762</v>
      </c>
      <c r="F340" s="5">
        <v>57.79</v>
      </c>
      <c r="G340" s="5">
        <v>150.27099999999999</v>
      </c>
      <c r="H340">
        <v>230</v>
      </c>
      <c r="I340" s="8">
        <v>2</v>
      </c>
      <c r="J340" s="4">
        <v>0.52</v>
      </c>
      <c r="K340" s="4">
        <v>0.5</v>
      </c>
      <c r="L340" s="4">
        <v>0.46</v>
      </c>
      <c r="M340" s="4">
        <f t="shared" si="34"/>
        <v>0.49333333333333335</v>
      </c>
      <c r="N340" s="4">
        <f t="shared" si="35"/>
        <v>57.775999999999996</v>
      </c>
      <c r="O340" s="4">
        <f t="shared" si="36"/>
        <v>2.7999999999998693E-2</v>
      </c>
    </row>
    <row r="341" spans="1:23">
      <c r="D341" s="5">
        <v>501781</v>
      </c>
      <c r="E341" s="5">
        <v>57.762</v>
      </c>
      <c r="F341" s="5">
        <v>57.808</v>
      </c>
      <c r="G341" s="5">
        <v>150.27199999999999</v>
      </c>
      <c r="H341">
        <v>235</v>
      </c>
      <c r="I341" s="8">
        <v>2.0099999999999998</v>
      </c>
      <c r="J341" s="4">
        <v>0.59</v>
      </c>
      <c r="K341" s="4">
        <v>0.56999999999999995</v>
      </c>
      <c r="L341" s="4">
        <v>0.56999999999999995</v>
      </c>
      <c r="M341" s="4">
        <f t="shared" si="34"/>
        <v>0.57666666666666666</v>
      </c>
      <c r="N341" s="4">
        <f t="shared" si="35"/>
        <v>57.784999999999997</v>
      </c>
      <c r="O341" s="4">
        <f t="shared" si="36"/>
        <v>4.5999999999999375E-2</v>
      </c>
    </row>
    <row r="342" spans="1:23">
      <c r="D342" s="5">
        <v>502418</v>
      </c>
      <c r="E342" s="5">
        <v>57.834000000000003</v>
      </c>
      <c r="F342" s="5">
        <v>57.826999999999998</v>
      </c>
      <c r="G342" s="5">
        <v>150.22800000000001</v>
      </c>
      <c r="H342">
        <v>280</v>
      </c>
      <c r="I342" s="8">
        <v>2</v>
      </c>
      <c r="J342" s="4">
        <v>0.56000000000000005</v>
      </c>
      <c r="K342" s="4">
        <v>0.55000000000000004</v>
      </c>
      <c r="L342" s="4">
        <v>0.56000000000000005</v>
      </c>
      <c r="M342" s="4">
        <f t="shared" si="34"/>
        <v>0.55666666666666675</v>
      </c>
      <c r="N342" s="4">
        <f t="shared" si="35"/>
        <v>57.830500000000001</v>
      </c>
      <c r="O342" s="4">
        <f t="shared" si="36"/>
        <v>7.0000000000050022E-3</v>
      </c>
    </row>
    <row r="343" spans="1:23">
      <c r="D343" s="5">
        <v>502330</v>
      </c>
      <c r="E343" s="5">
        <v>57.845999999999997</v>
      </c>
      <c r="F343" s="5">
        <v>57.816000000000003</v>
      </c>
      <c r="G343" s="5">
        <v>150.19900000000001</v>
      </c>
      <c r="H343">
        <v>300</v>
      </c>
      <c r="I343" s="8">
        <v>2</v>
      </c>
      <c r="J343" s="4">
        <v>0.51</v>
      </c>
      <c r="K343" s="4">
        <v>0.52</v>
      </c>
      <c r="L343" s="4">
        <v>0.46</v>
      </c>
      <c r="M343" s="4">
        <f t="shared" si="34"/>
        <v>0.49666666666666665</v>
      </c>
      <c r="N343" s="4">
        <f t="shared" si="35"/>
        <v>57.831000000000003</v>
      </c>
      <c r="O343" s="4">
        <f t="shared" si="36"/>
        <v>2.9999999999994031E-2</v>
      </c>
    </row>
    <row r="344" spans="1:23">
      <c r="D344" s="5"/>
      <c r="E344" s="5"/>
      <c r="G344" s="5"/>
      <c r="I344" s="8"/>
      <c r="J344" s="4"/>
      <c r="K344" s="4"/>
      <c r="L344" s="4"/>
      <c r="M344" s="4"/>
      <c r="N344" s="4"/>
      <c r="O344" s="4"/>
    </row>
    <row r="345" spans="1:23" ht="24">
      <c r="A345" s="13" t="s">
        <v>76</v>
      </c>
      <c r="D345" s="5"/>
      <c r="E345" s="5"/>
      <c r="G345" s="5"/>
      <c r="I345" s="8"/>
      <c r="J345" s="4"/>
      <c r="K345" s="4"/>
      <c r="L345" s="4"/>
      <c r="M345" s="4"/>
      <c r="N345" s="4"/>
      <c r="O345" s="4"/>
    </row>
    <row r="346" spans="1:23">
      <c r="D346" s="5"/>
      <c r="E346" s="5"/>
      <c r="G346" s="5"/>
      <c r="I346" s="8"/>
      <c r="J346" s="4"/>
      <c r="K346" s="4"/>
      <c r="L346" s="4"/>
      <c r="M346" s="4"/>
      <c r="N346" s="4"/>
      <c r="O346" s="4"/>
    </row>
    <row r="347" spans="1:23">
      <c r="D347" s="5"/>
      <c r="E347" s="5"/>
      <c r="G347" s="5"/>
      <c r="I347" s="8"/>
      <c r="J347" s="4"/>
      <c r="K347" s="4"/>
      <c r="L347" s="4"/>
      <c r="M347" s="4"/>
      <c r="N347" s="4"/>
      <c r="O347" s="4"/>
    </row>
    <row r="348" spans="1:23">
      <c r="D348" s="5"/>
      <c r="E348" s="5"/>
      <c r="G348" s="5"/>
      <c r="I348" s="8"/>
      <c r="J348" s="4"/>
      <c r="K348" s="4"/>
      <c r="L348" s="4"/>
      <c r="M348" s="4"/>
      <c r="N348" s="4"/>
      <c r="O348" s="4"/>
    </row>
    <row r="349" spans="1:23" ht="48">
      <c r="A349" s="14" t="s">
        <v>25</v>
      </c>
      <c r="B349" s="15" t="s">
        <v>148</v>
      </c>
      <c r="D349" s="5"/>
      <c r="E349" s="5"/>
      <c r="F349"/>
      <c r="G349" s="5"/>
      <c r="I349" s="7"/>
      <c r="N349" s="4"/>
      <c r="O349" s="4"/>
      <c r="P349" s="3">
        <f>AVERAGE(D350:D355)</f>
        <v>501549.33333333331</v>
      </c>
      <c r="Q349" s="3">
        <f>STDEV(D350:D355)</f>
        <v>400.57891440597155</v>
      </c>
      <c r="R349" s="2">
        <f>AVERAGE(E350:F355)</f>
        <v>57.806083333333341</v>
      </c>
      <c r="S349" s="2">
        <f>STDEV(N350:N355)</f>
        <v>1.2559524937940813E-2</v>
      </c>
      <c r="T349" s="2">
        <f>AVERAGE(G350:G355)</f>
        <v>150.095</v>
      </c>
      <c r="U349" s="2">
        <f>STDEV(G350:G355)</f>
        <v>5.810679822533913E-2</v>
      </c>
      <c r="V349" s="2">
        <f>AVERAGE(M350:M355)</f>
        <v>0.52388888888888896</v>
      </c>
      <c r="W349" s="2">
        <f>AVERAGE(O350:O355)</f>
        <v>1.4166666666665625E-2</v>
      </c>
    </row>
    <row r="350" spans="1:23">
      <c r="B350" s="35"/>
      <c r="C350" s="35"/>
      <c r="D350" s="6">
        <v>501500</v>
      </c>
      <c r="E350" s="6">
        <v>57.795999999999999</v>
      </c>
      <c r="F350" s="6">
        <v>57.808999999999997</v>
      </c>
      <c r="G350" s="6">
        <v>150.09700000000001</v>
      </c>
      <c r="H350">
        <v>260</v>
      </c>
      <c r="I350" s="7">
        <v>2</v>
      </c>
      <c r="J350" s="1">
        <v>0.55000000000000004</v>
      </c>
      <c r="K350">
        <v>0.52</v>
      </c>
      <c r="L350">
        <v>0.49</v>
      </c>
      <c r="M350" s="4">
        <f t="shared" ref="M350:M355" si="37">AVERAGE(J350:L350)</f>
        <v>0.52</v>
      </c>
      <c r="N350" s="4">
        <f t="shared" si="30"/>
        <v>57.802499999999995</v>
      </c>
      <c r="O350" s="4">
        <f t="shared" si="31"/>
        <v>1.2999999999998124E-2</v>
      </c>
    </row>
    <row r="351" spans="1:23">
      <c r="A351" s="35"/>
      <c r="B351" s="35"/>
      <c r="D351" s="6">
        <v>501570</v>
      </c>
      <c r="E351" s="6">
        <v>57.82</v>
      </c>
      <c r="F351" s="6">
        <v>57.801000000000002</v>
      </c>
      <c r="G351" s="6">
        <v>150.078</v>
      </c>
      <c r="H351">
        <v>290</v>
      </c>
      <c r="I351" s="7">
        <v>2</v>
      </c>
      <c r="J351" s="1">
        <v>0.56999999999999995</v>
      </c>
      <c r="K351">
        <v>0.55000000000000004</v>
      </c>
      <c r="L351">
        <v>0.48</v>
      </c>
      <c r="M351" s="4">
        <f t="shared" si="37"/>
        <v>0.53333333333333333</v>
      </c>
      <c r="N351" s="4">
        <f t="shared" si="30"/>
        <v>57.810500000000005</v>
      </c>
      <c r="O351" s="4">
        <f t="shared" si="31"/>
        <v>1.8999999999998352E-2</v>
      </c>
    </row>
    <row r="352" spans="1:23">
      <c r="D352" s="6">
        <v>501671</v>
      </c>
      <c r="E352" s="6">
        <v>57.802</v>
      </c>
      <c r="F352" s="6">
        <v>57.817999999999998</v>
      </c>
      <c r="G352" s="6">
        <v>150.11099999999999</v>
      </c>
      <c r="H352">
        <v>230</v>
      </c>
      <c r="I352" s="7">
        <v>2</v>
      </c>
      <c r="J352" s="1">
        <v>0.53</v>
      </c>
      <c r="K352">
        <v>0.52</v>
      </c>
      <c r="L352">
        <v>0.47</v>
      </c>
      <c r="M352" s="4">
        <f t="shared" si="37"/>
        <v>0.50666666666666671</v>
      </c>
      <c r="N352" s="4">
        <f t="shared" si="30"/>
        <v>57.81</v>
      </c>
      <c r="O352" s="4">
        <f t="shared" si="31"/>
        <v>1.5999999999998238E-2</v>
      </c>
    </row>
    <row r="353" spans="1:23">
      <c r="D353" s="6">
        <v>501053</v>
      </c>
      <c r="E353" s="6">
        <v>57.786000000000001</v>
      </c>
      <c r="F353" s="6">
        <v>57.79</v>
      </c>
      <c r="G353" s="6">
        <v>150.041</v>
      </c>
      <c r="H353">
        <v>190</v>
      </c>
      <c r="I353" s="7">
        <v>2.04</v>
      </c>
      <c r="J353" s="1">
        <v>0.55000000000000004</v>
      </c>
      <c r="K353">
        <v>0.53</v>
      </c>
      <c r="L353">
        <v>0.53</v>
      </c>
      <c r="M353" s="4">
        <f t="shared" si="37"/>
        <v>0.53666666666666674</v>
      </c>
      <c r="N353" s="4">
        <f t="shared" si="30"/>
        <v>57.787999999999997</v>
      </c>
      <c r="O353" s="4">
        <f t="shared" si="31"/>
        <v>3.9999999999977831E-3</v>
      </c>
    </row>
    <row r="354" spans="1:23">
      <c r="D354" s="6">
        <v>502229</v>
      </c>
      <c r="E354" s="6">
        <v>57.826000000000001</v>
      </c>
      <c r="F354" s="6">
        <v>57.825000000000003</v>
      </c>
      <c r="G354" s="6">
        <v>150.19900000000001</v>
      </c>
      <c r="H354">
        <v>200</v>
      </c>
      <c r="I354" s="7">
        <v>2</v>
      </c>
      <c r="J354" s="1">
        <v>0.53</v>
      </c>
      <c r="K354" s="1">
        <v>0.51</v>
      </c>
      <c r="L354">
        <v>0.47</v>
      </c>
      <c r="M354" s="4">
        <f t="shared" si="37"/>
        <v>0.5033333333333333</v>
      </c>
      <c r="N354" s="4">
        <f t="shared" si="30"/>
        <v>57.825500000000005</v>
      </c>
      <c r="O354" s="4">
        <f t="shared" si="31"/>
        <v>9.9999999999766942E-4</v>
      </c>
    </row>
    <row r="355" spans="1:23">
      <c r="D355" s="6">
        <v>501273</v>
      </c>
      <c r="E355" s="6">
        <v>57.783999999999999</v>
      </c>
      <c r="F355" s="6">
        <v>57.816000000000003</v>
      </c>
      <c r="G355" s="6">
        <v>150.04400000000001</v>
      </c>
      <c r="H355">
        <v>200</v>
      </c>
      <c r="I355" s="7">
        <v>2</v>
      </c>
      <c r="J355" s="1">
        <v>0.53</v>
      </c>
      <c r="K355" s="1">
        <v>0.54</v>
      </c>
      <c r="L355">
        <v>0.56000000000000005</v>
      </c>
      <c r="M355" s="4">
        <f t="shared" si="37"/>
        <v>0.54333333333333333</v>
      </c>
      <c r="N355" s="4">
        <f t="shared" ref="N355:N418" si="38">AVERAGE(E355:F355)</f>
        <v>57.8</v>
      </c>
      <c r="O355" s="4">
        <f t="shared" ref="O355:O418" si="39">ABS(E355-F355)</f>
        <v>3.2000000000003581E-2</v>
      </c>
    </row>
    <row r="356" spans="1:23">
      <c r="D356" s="6"/>
      <c r="E356" s="6"/>
      <c r="F356" s="6"/>
      <c r="G356" s="6"/>
      <c r="I356" s="7"/>
      <c r="J356" s="1"/>
      <c r="K356" s="1"/>
      <c r="M356" s="4"/>
      <c r="N356" s="4"/>
      <c r="O356" s="4"/>
    </row>
    <row r="357" spans="1:23" ht="36">
      <c r="B357" s="15" t="s">
        <v>19</v>
      </c>
      <c r="D357" s="5"/>
      <c r="E357" s="5"/>
      <c r="F357"/>
      <c r="G357" s="5"/>
      <c r="I357" s="7"/>
      <c r="J357" s="1"/>
      <c r="K357" s="1"/>
      <c r="N357" s="4"/>
      <c r="O357" s="4"/>
      <c r="P357" s="3">
        <f>AVERAGE(D358:D360)</f>
        <v>495278.33333333331</v>
      </c>
      <c r="Q357" s="3">
        <f>STDEV(D358:D360)</f>
        <v>924.73203325792349</v>
      </c>
      <c r="R357" s="2">
        <f>AVERAGE(E358:F360)</f>
        <v>57.576833333333333</v>
      </c>
      <c r="S357" s="2">
        <f>STDEV(N358:N360)</f>
        <v>4.2000992051777396E-2</v>
      </c>
      <c r="T357" s="2">
        <f>AVERAGE(G358:G360)</f>
        <v>149.40066666666669</v>
      </c>
      <c r="U357" s="2">
        <f>STDEV(G358:G360)</f>
        <v>7.2224188007430717E-2</v>
      </c>
      <c r="V357" s="2">
        <f>AVERAGE(M358:M360)</f>
        <v>0.57777777777777783</v>
      </c>
      <c r="W357" s="2">
        <f>AVERAGE(O358:O360)</f>
        <v>1.7000000000000643E-2</v>
      </c>
    </row>
    <row r="358" spans="1:23">
      <c r="D358" s="6">
        <v>494459</v>
      </c>
      <c r="E358" s="6">
        <v>57.539000000000001</v>
      </c>
      <c r="F358" s="6">
        <v>57.530999999999999</v>
      </c>
      <c r="G358" s="6">
        <v>149.37100000000001</v>
      </c>
      <c r="H358">
        <v>200</v>
      </c>
      <c r="I358" s="7">
        <v>2.04</v>
      </c>
      <c r="J358" s="1">
        <v>0.56000000000000005</v>
      </c>
      <c r="K358" s="1">
        <v>0.57999999999999996</v>
      </c>
      <c r="L358">
        <v>0.57999999999999996</v>
      </c>
      <c r="M358" s="4">
        <f>AVERAGE(J358:L358)</f>
        <v>0.57333333333333336</v>
      </c>
      <c r="N358" s="4">
        <f t="shared" si="38"/>
        <v>57.534999999999997</v>
      </c>
      <c r="O358" s="4">
        <f t="shared" si="39"/>
        <v>8.0000000000026716E-3</v>
      </c>
    </row>
    <row r="359" spans="1:23">
      <c r="D359" s="6">
        <v>496281</v>
      </c>
      <c r="E359" s="6">
        <v>57.61</v>
      </c>
      <c r="F359" s="6">
        <v>57.628</v>
      </c>
      <c r="G359" s="6">
        <v>149.483</v>
      </c>
      <c r="H359">
        <v>200</v>
      </c>
      <c r="I359" s="7">
        <v>2</v>
      </c>
      <c r="J359" s="1">
        <v>0.55000000000000004</v>
      </c>
      <c r="K359" s="1">
        <v>0.55000000000000004</v>
      </c>
      <c r="L359">
        <v>0.54</v>
      </c>
      <c r="M359" s="4">
        <f>AVERAGE(J359:L359)</f>
        <v>0.54666666666666675</v>
      </c>
      <c r="N359" s="4">
        <f t="shared" si="38"/>
        <v>57.619</v>
      </c>
      <c r="O359" s="4">
        <f t="shared" si="39"/>
        <v>1.8000000000000682E-2</v>
      </c>
    </row>
    <row r="360" spans="1:23">
      <c r="D360" s="6">
        <v>495095</v>
      </c>
      <c r="E360" s="6">
        <v>57.588999999999999</v>
      </c>
      <c r="F360" s="6">
        <v>57.564</v>
      </c>
      <c r="G360" s="6">
        <v>149.34800000000001</v>
      </c>
      <c r="H360">
        <v>260</v>
      </c>
      <c r="I360" s="7">
        <v>2.5499999999999998</v>
      </c>
      <c r="J360" s="1">
        <v>0.56999999999999995</v>
      </c>
      <c r="K360" s="1">
        <v>0.59</v>
      </c>
      <c r="L360">
        <v>0.68</v>
      </c>
      <c r="M360" s="4">
        <f>AVERAGE(J360:L360)</f>
        <v>0.61333333333333329</v>
      </c>
      <c r="N360" s="4">
        <f t="shared" si="38"/>
        <v>57.576499999999996</v>
      </c>
      <c r="O360" s="4">
        <f t="shared" si="39"/>
        <v>2.4999999999998579E-2</v>
      </c>
    </row>
    <row r="361" spans="1:23" ht="24">
      <c r="A361" s="14" t="s">
        <v>26</v>
      </c>
      <c r="B361" s="15" t="s">
        <v>75</v>
      </c>
      <c r="E361" s="5"/>
      <c r="G361" s="5"/>
      <c r="I361" s="8"/>
      <c r="N361" s="4"/>
      <c r="O361" s="4"/>
    </row>
    <row r="362" spans="1:23" ht="36">
      <c r="B362" s="14" t="s">
        <v>15</v>
      </c>
      <c r="E362" s="5"/>
      <c r="G362" s="5"/>
      <c r="I362" s="8"/>
      <c r="N362" s="4"/>
      <c r="O362" s="4"/>
    </row>
    <row r="363" spans="1:23">
      <c r="D363">
        <v>510269</v>
      </c>
      <c r="E363" s="5">
        <v>58.281999999999996</v>
      </c>
      <c r="F363" s="5">
        <v>58.264000000000003</v>
      </c>
      <c r="G363" s="5">
        <v>150.26599999999999</v>
      </c>
      <c r="H363">
        <v>190</v>
      </c>
      <c r="I363" s="8">
        <v>3.13</v>
      </c>
      <c r="J363" s="4">
        <v>0.65</v>
      </c>
      <c r="K363" s="4">
        <v>0.67</v>
      </c>
      <c r="L363" s="4">
        <v>0.69</v>
      </c>
      <c r="M363" s="4">
        <f>AVERAGE(J363:L363)</f>
        <v>0.66999999999999993</v>
      </c>
      <c r="N363" s="4">
        <f t="shared" si="38"/>
        <v>58.272999999999996</v>
      </c>
      <c r="O363" s="4">
        <f t="shared" si="39"/>
        <v>1.7999999999993577E-2</v>
      </c>
    </row>
    <row r="364" spans="1:23" ht="24">
      <c r="B364" s="14" t="s">
        <v>16</v>
      </c>
      <c r="E364" s="5"/>
      <c r="G364" s="5"/>
      <c r="I364" s="8"/>
      <c r="N364" s="4"/>
      <c r="O364" s="4"/>
    </row>
    <row r="365" spans="1:23">
      <c r="D365">
        <v>500573</v>
      </c>
      <c r="E365" s="5">
        <v>57.790999999999997</v>
      </c>
      <c r="F365" s="5">
        <v>57.802</v>
      </c>
      <c r="G365" s="5">
        <v>149.85400000000001</v>
      </c>
      <c r="H365">
        <v>190</v>
      </c>
      <c r="I365" s="8">
        <v>2.06</v>
      </c>
      <c r="J365">
        <v>0.53</v>
      </c>
      <c r="K365">
        <v>0.54</v>
      </c>
      <c r="L365">
        <v>0.53</v>
      </c>
      <c r="M365" s="4">
        <f>AVERAGE(J365:L365)</f>
        <v>0.53333333333333333</v>
      </c>
      <c r="N365" s="4">
        <f t="shared" si="38"/>
        <v>57.796499999999995</v>
      </c>
      <c r="O365" s="4">
        <f t="shared" si="39"/>
        <v>1.1000000000002785E-2</v>
      </c>
    </row>
    <row r="366" spans="1:23" ht="48">
      <c r="B366" s="14" t="s">
        <v>17</v>
      </c>
      <c r="E366" s="5"/>
      <c r="G366" s="5"/>
      <c r="I366" s="8"/>
      <c r="N366" s="4"/>
      <c r="O366" s="4"/>
    </row>
    <row r="367" spans="1:23">
      <c r="D367">
        <v>511929</v>
      </c>
      <c r="E367" s="5">
        <v>58.292000000000002</v>
      </c>
      <c r="F367" s="5">
        <v>58.375</v>
      </c>
      <c r="G367" s="5">
        <v>150.44399999999999</v>
      </c>
      <c r="H367">
        <v>150</v>
      </c>
      <c r="I367" s="8">
        <v>3.19</v>
      </c>
      <c r="J367">
        <v>0.61</v>
      </c>
      <c r="K367">
        <v>0.63</v>
      </c>
      <c r="L367">
        <v>0.71</v>
      </c>
      <c r="M367" s="4">
        <f>AVERAGE(J367:L367)</f>
        <v>0.65</v>
      </c>
      <c r="N367" s="4">
        <f t="shared" si="38"/>
        <v>58.333500000000001</v>
      </c>
      <c r="O367" s="4">
        <f t="shared" si="39"/>
        <v>8.2999999999998408E-2</v>
      </c>
    </row>
    <row r="368" spans="1:23" ht="48">
      <c r="B368" s="14" t="s">
        <v>18</v>
      </c>
      <c r="E368" s="5"/>
      <c r="G368" s="5"/>
      <c r="I368" s="8"/>
      <c r="N368" s="4"/>
      <c r="O368" s="4"/>
    </row>
    <row r="369" spans="1:23">
      <c r="D369">
        <v>500895</v>
      </c>
      <c r="E369" s="5">
        <v>57.765000000000001</v>
      </c>
      <c r="F369" s="5">
        <v>57.771999999999998</v>
      </c>
      <c r="G369" s="5">
        <v>150.095</v>
      </c>
      <c r="H369">
        <v>160</v>
      </c>
      <c r="I369">
        <v>2</v>
      </c>
      <c r="J369">
        <v>0.54</v>
      </c>
      <c r="K369">
        <v>0.53</v>
      </c>
      <c r="L369">
        <v>0.53</v>
      </c>
      <c r="M369" s="4">
        <f>AVERAGE(J369:L369)</f>
        <v>0.53333333333333333</v>
      </c>
      <c r="N369" s="4">
        <f t="shared" si="38"/>
        <v>57.768500000000003</v>
      </c>
      <c r="O369" s="4">
        <f t="shared" si="39"/>
        <v>6.9999999999978968E-3</v>
      </c>
    </row>
    <row r="370" spans="1:23">
      <c r="A370" s="14" t="s">
        <v>27</v>
      </c>
      <c r="B370" s="15" t="s">
        <v>12</v>
      </c>
      <c r="E370" s="5"/>
      <c r="G370" s="5"/>
      <c r="I370" s="8"/>
      <c r="N370" s="4"/>
      <c r="O370" s="4"/>
    </row>
    <row r="371" spans="1:23">
      <c r="B371" s="14" t="s">
        <v>77</v>
      </c>
      <c r="C371" s="14" t="s">
        <v>13</v>
      </c>
      <c r="F371"/>
      <c r="I371" s="7"/>
      <c r="N371" s="4"/>
      <c r="O371" s="4"/>
      <c r="P371" s="3">
        <f>AVERAGE(D372:D376)</f>
        <v>501094.8</v>
      </c>
      <c r="Q371" s="3">
        <f>STDEV(D372:D376)</f>
        <v>1134.3765688694386</v>
      </c>
      <c r="R371" s="2">
        <f>AVERAGE(E372:F376)</f>
        <v>57.766399999999997</v>
      </c>
      <c r="S371" s="2">
        <f>STDEV(N372:N376)</f>
        <v>3.4713830096951351E-2</v>
      </c>
      <c r="T371" s="2">
        <f>AVERAGE(G372:G376)</f>
        <v>150.16460000000001</v>
      </c>
      <c r="U371" s="2">
        <f>STDEV(G372:G376)</f>
        <v>0.35214102288713867</v>
      </c>
      <c r="V371" s="2">
        <f>AVERAGE(M372:M376)</f>
        <v>0.43866666666666665</v>
      </c>
      <c r="W371" s="2">
        <f>AVERAGE(O372:O376)</f>
        <v>3.0800000000000695E-2</v>
      </c>
    </row>
    <row r="372" spans="1:23">
      <c r="D372" s="6">
        <v>501257</v>
      </c>
      <c r="E372" s="6">
        <v>57.774000000000001</v>
      </c>
      <c r="F372" s="6">
        <v>57.777000000000001</v>
      </c>
      <c r="G372" s="6">
        <v>150.167</v>
      </c>
      <c r="H372">
        <v>180</v>
      </c>
      <c r="I372" s="7">
        <v>2.42</v>
      </c>
      <c r="J372" s="4">
        <v>0.44</v>
      </c>
      <c r="K372" s="4">
        <v>0.43</v>
      </c>
      <c r="L372" s="4">
        <v>0.46</v>
      </c>
      <c r="M372" s="4">
        <f>AVERAGE(J372:L372)</f>
        <v>0.44333333333333336</v>
      </c>
      <c r="N372" s="4">
        <f t="shared" si="38"/>
        <v>57.775500000000001</v>
      </c>
      <c r="O372" s="4">
        <f t="shared" si="39"/>
        <v>3.0000000000001137E-3</v>
      </c>
    </row>
    <row r="373" spans="1:23">
      <c r="D373" s="6">
        <v>501481</v>
      </c>
      <c r="E373" s="6">
        <v>57.765999999999998</v>
      </c>
      <c r="F373" s="6">
        <v>57.774999999999999</v>
      </c>
      <c r="G373" s="6">
        <v>150.25899999999999</v>
      </c>
      <c r="H373">
        <v>170</v>
      </c>
      <c r="I373" s="7">
        <v>2.4</v>
      </c>
      <c r="J373" s="4">
        <v>0.43</v>
      </c>
      <c r="K373" s="4">
        <v>0.43</v>
      </c>
      <c r="L373" s="4">
        <v>0.43</v>
      </c>
      <c r="M373" s="4">
        <f>AVERAGE(J373:L373)</f>
        <v>0.43</v>
      </c>
      <c r="N373" s="4">
        <f t="shared" si="38"/>
        <v>57.770499999999998</v>
      </c>
      <c r="O373" s="4">
        <f t="shared" si="39"/>
        <v>9.0000000000003411E-3</v>
      </c>
    </row>
    <row r="374" spans="1:23">
      <c r="D374" s="6">
        <v>500571</v>
      </c>
      <c r="E374" s="6">
        <v>57.817</v>
      </c>
      <c r="F374" s="6">
        <v>57.811999999999998</v>
      </c>
      <c r="G374" s="6">
        <v>149.76</v>
      </c>
      <c r="H374">
        <v>160</v>
      </c>
      <c r="I374" s="7">
        <v>2.62</v>
      </c>
      <c r="J374" s="4">
        <v>0.42</v>
      </c>
      <c r="K374" s="4">
        <v>0.43</v>
      </c>
      <c r="L374" s="4">
        <v>0.43</v>
      </c>
      <c r="M374" s="4">
        <f>AVERAGE(J374:L374)</f>
        <v>0.42666666666666669</v>
      </c>
      <c r="N374" s="4">
        <f t="shared" si="38"/>
        <v>57.814499999999995</v>
      </c>
      <c r="O374" s="4">
        <f t="shared" si="39"/>
        <v>5.000000000002558E-3</v>
      </c>
    </row>
    <row r="375" spans="1:23">
      <c r="D375" s="6">
        <v>502615</v>
      </c>
      <c r="E375" s="6">
        <v>57.71</v>
      </c>
      <c r="F375" s="6">
        <v>57.793999999999997</v>
      </c>
      <c r="G375" s="6">
        <v>150.69</v>
      </c>
      <c r="H375">
        <v>130</v>
      </c>
      <c r="I375" s="7">
        <v>2.92</v>
      </c>
      <c r="J375" s="4">
        <v>0.43</v>
      </c>
      <c r="K375" s="4">
        <v>0.43</v>
      </c>
      <c r="L375" s="4">
        <v>0.4</v>
      </c>
      <c r="M375" s="4">
        <f>AVERAGE(J375:L375)</f>
        <v>0.42</v>
      </c>
      <c r="N375" s="4">
        <f t="shared" si="38"/>
        <v>57.751999999999995</v>
      </c>
      <c r="O375" s="4">
        <f t="shared" si="39"/>
        <v>8.3999999999996078E-2</v>
      </c>
    </row>
    <row r="376" spans="1:23">
      <c r="D376" s="6">
        <v>499550</v>
      </c>
      <c r="E376" s="6">
        <v>57.692999999999998</v>
      </c>
      <c r="F376" s="6">
        <v>57.746000000000002</v>
      </c>
      <c r="G376" s="6">
        <v>149.947</v>
      </c>
      <c r="H376">
        <v>190</v>
      </c>
      <c r="I376" s="7">
        <v>2</v>
      </c>
      <c r="J376" s="4">
        <v>0.46</v>
      </c>
      <c r="K376" s="4">
        <v>0.44</v>
      </c>
      <c r="L376" s="4">
        <v>0.52</v>
      </c>
      <c r="M376" s="4">
        <f>AVERAGE(J376:L376)</f>
        <v>0.47333333333333333</v>
      </c>
      <c r="N376" s="4">
        <f t="shared" si="38"/>
        <v>57.719499999999996</v>
      </c>
      <c r="O376" s="4">
        <f t="shared" si="39"/>
        <v>5.3000000000004377E-2</v>
      </c>
    </row>
    <row r="377" spans="1:23">
      <c r="C377" s="14" t="s">
        <v>14</v>
      </c>
      <c r="F377"/>
      <c r="I377" s="7"/>
      <c r="N377" s="4"/>
      <c r="O377" s="4"/>
      <c r="P377" s="3">
        <f>AVERAGE(D378:D382)</f>
        <v>501427.4</v>
      </c>
      <c r="Q377" s="3">
        <f>STDEV(D378:D382)</f>
        <v>426.7174709336378</v>
      </c>
      <c r="R377" s="2">
        <f>AVERAGE(E378:F382)</f>
        <v>57.803200000000004</v>
      </c>
      <c r="S377" s="2">
        <f>STDEV(N378:N382)</f>
        <v>2.3493616154178922E-2</v>
      </c>
      <c r="T377" s="2">
        <f>AVERAGE(G378:G382)</f>
        <v>150.06300000000002</v>
      </c>
      <c r="U377" s="2">
        <f>STDEV(G378:G382)</f>
        <v>4.8687780807922264E-2</v>
      </c>
      <c r="V377" s="2">
        <f>AVERAGE(M378:M382)</f>
        <v>0.44600000000000001</v>
      </c>
      <c r="W377" s="2">
        <f>AVERAGE(O378:O382)</f>
        <v>2.120000000000033E-2</v>
      </c>
    </row>
    <row r="378" spans="1:23">
      <c r="D378" s="6">
        <v>501802</v>
      </c>
      <c r="E378" s="6">
        <v>57.844999999999999</v>
      </c>
      <c r="F378" s="6">
        <v>57.802</v>
      </c>
      <c r="G378" s="6">
        <v>150.07900000000001</v>
      </c>
      <c r="H378">
        <v>180</v>
      </c>
      <c r="I378" s="7">
        <v>2.2000000000000002</v>
      </c>
      <c r="J378" s="4">
        <v>0.45</v>
      </c>
      <c r="K378" s="4">
        <v>0.42</v>
      </c>
      <c r="L378" s="4">
        <v>0.45</v>
      </c>
      <c r="M378" s="4">
        <f>AVERAGE(J378:L378)</f>
        <v>0.44</v>
      </c>
      <c r="N378" s="4">
        <f t="shared" si="38"/>
        <v>57.823499999999996</v>
      </c>
      <c r="O378" s="4">
        <f t="shared" si="39"/>
        <v>4.2999999999999261E-2</v>
      </c>
    </row>
    <row r="379" spans="1:23">
      <c r="D379" s="6">
        <v>501546</v>
      </c>
      <c r="E379" s="6">
        <v>57.8</v>
      </c>
      <c r="F379" s="6">
        <v>57.820999999999998</v>
      </c>
      <c r="G379" s="6">
        <v>150.07300000000001</v>
      </c>
      <c r="H379">
        <v>170</v>
      </c>
      <c r="I379" s="7">
        <v>2.4500000000000002</v>
      </c>
      <c r="J379" s="4">
        <v>0.43</v>
      </c>
      <c r="K379" s="4">
        <v>0.44</v>
      </c>
      <c r="L379" s="4">
        <v>0.45</v>
      </c>
      <c r="M379" s="4">
        <f>AVERAGE(J379:L379)</f>
        <v>0.44</v>
      </c>
      <c r="N379" s="4">
        <f t="shared" si="38"/>
        <v>57.810499999999998</v>
      </c>
      <c r="O379" s="4">
        <f t="shared" si="39"/>
        <v>2.1000000000000796E-2</v>
      </c>
    </row>
    <row r="380" spans="1:23">
      <c r="D380" s="6">
        <v>501298</v>
      </c>
      <c r="E380" s="6">
        <v>57.802</v>
      </c>
      <c r="F380" s="6">
        <v>57.817</v>
      </c>
      <c r="G380" s="6">
        <v>150.00399999999999</v>
      </c>
      <c r="H380">
        <v>160</v>
      </c>
      <c r="I380" s="7">
        <v>2.4500000000000002</v>
      </c>
      <c r="J380" s="4">
        <v>0.43</v>
      </c>
      <c r="K380" s="4">
        <v>0.44</v>
      </c>
      <c r="L380" s="4">
        <v>0.44</v>
      </c>
      <c r="M380" s="4">
        <f>AVERAGE(J380:L380)</f>
        <v>0.4366666666666667</v>
      </c>
      <c r="N380" s="4">
        <f t="shared" si="38"/>
        <v>57.8095</v>
      </c>
      <c r="O380" s="4">
        <f t="shared" si="39"/>
        <v>1.5000000000000568E-2</v>
      </c>
    </row>
    <row r="381" spans="1:23">
      <c r="D381" s="6">
        <v>501741</v>
      </c>
      <c r="E381" s="6">
        <v>57.817</v>
      </c>
      <c r="F381" s="6">
        <v>57.802999999999997</v>
      </c>
      <c r="G381" s="6">
        <v>150.13</v>
      </c>
      <c r="H381">
        <v>130</v>
      </c>
      <c r="I381" s="7">
        <v>2.72</v>
      </c>
      <c r="J381" s="4">
        <v>0.41</v>
      </c>
      <c r="K381" s="4">
        <v>0.42</v>
      </c>
      <c r="L381" s="4">
        <v>0.46</v>
      </c>
      <c r="M381" s="4">
        <f>AVERAGE(J381:L381)</f>
        <v>0.43</v>
      </c>
      <c r="N381" s="4">
        <f t="shared" si="38"/>
        <v>57.81</v>
      </c>
      <c r="O381" s="4">
        <f t="shared" si="39"/>
        <v>1.4000000000002899E-2</v>
      </c>
    </row>
    <row r="382" spans="1:23">
      <c r="D382" s="6">
        <v>500750</v>
      </c>
      <c r="E382" s="6">
        <v>57.756</v>
      </c>
      <c r="F382" s="6">
        <v>57.768999999999998</v>
      </c>
      <c r="G382" s="6">
        <v>150.029</v>
      </c>
      <c r="H382">
        <v>190</v>
      </c>
      <c r="I382" s="7">
        <v>2.21</v>
      </c>
      <c r="J382" s="4">
        <v>0.48</v>
      </c>
      <c r="K382" s="4">
        <v>0.46</v>
      </c>
      <c r="L382" s="4">
        <v>0.51</v>
      </c>
      <c r="M382" s="4">
        <f>AVERAGE(J382:L382)</f>
        <v>0.48333333333333334</v>
      </c>
      <c r="N382" s="4">
        <f t="shared" si="38"/>
        <v>57.762500000000003</v>
      </c>
      <c r="O382" s="4">
        <f t="shared" si="39"/>
        <v>1.2999999999998124E-2</v>
      </c>
    </row>
    <row r="383" spans="1:23">
      <c r="B383" s="14" t="s">
        <v>78</v>
      </c>
      <c r="C383" s="14" t="s">
        <v>13</v>
      </c>
      <c r="F383"/>
      <c r="I383" s="7"/>
      <c r="N383" s="4"/>
      <c r="O383" s="4"/>
      <c r="P383" s="3">
        <f>AVERAGE(D384:D388)</f>
        <v>501150.2</v>
      </c>
      <c r="Q383" s="3">
        <f>STDEV(D384:D388)</f>
        <v>467.69348937097681</v>
      </c>
      <c r="R383" s="2">
        <f>AVERAGE(E384:F388)</f>
        <v>57.798800000000007</v>
      </c>
      <c r="S383" s="2">
        <f>STDEV(N384:N388)</f>
        <v>1.3590437814877416E-2</v>
      </c>
      <c r="T383" s="2">
        <f>AVERAGE(G384:G388)</f>
        <v>150.0136</v>
      </c>
      <c r="U383" s="2">
        <f>STDEV(G384:G388)</f>
        <v>8.0717408283463049E-2</v>
      </c>
      <c r="V383" s="2">
        <f>AVERAGE(M384:M388)</f>
        <v>0.44666666666666666</v>
      </c>
      <c r="W383" s="2">
        <f>AVERAGE(O384:O388)</f>
        <v>2.8000000000000115E-2</v>
      </c>
    </row>
    <row r="384" spans="1:23">
      <c r="D384" s="6">
        <v>501143</v>
      </c>
      <c r="E384" s="6">
        <v>57.811</v>
      </c>
      <c r="F384" s="6">
        <v>57.804000000000002</v>
      </c>
      <c r="G384" s="6">
        <v>149.96600000000001</v>
      </c>
      <c r="H384">
        <v>200</v>
      </c>
      <c r="I384" s="7">
        <v>2.0699999999999998</v>
      </c>
      <c r="J384" s="4">
        <v>0.47</v>
      </c>
      <c r="K384" s="4">
        <v>0.46</v>
      </c>
      <c r="L384" s="4">
        <v>0.46</v>
      </c>
      <c r="M384" s="4">
        <f>AVERAGE(J384:L384)</f>
        <v>0.46333333333333332</v>
      </c>
      <c r="N384" s="4">
        <f t="shared" si="38"/>
        <v>57.807500000000005</v>
      </c>
      <c r="O384" s="4">
        <f t="shared" si="39"/>
        <v>6.9999999999978968E-3</v>
      </c>
    </row>
    <row r="385" spans="2:23">
      <c r="D385" s="6">
        <v>501153</v>
      </c>
      <c r="E385" s="6">
        <v>57.804000000000002</v>
      </c>
      <c r="F385" s="6">
        <v>57.784999999999997</v>
      </c>
      <c r="G385" s="6">
        <v>150.036</v>
      </c>
      <c r="H385">
        <v>160</v>
      </c>
      <c r="I385" s="7">
        <v>2.52</v>
      </c>
      <c r="J385" s="4">
        <v>0.43</v>
      </c>
      <c r="K385" s="4">
        <v>0.43</v>
      </c>
      <c r="L385" s="4">
        <v>0.42</v>
      </c>
      <c r="M385" s="4">
        <f>AVERAGE(J385:L385)</f>
        <v>0.42666666666666669</v>
      </c>
      <c r="N385" s="4">
        <f t="shared" si="38"/>
        <v>57.794499999999999</v>
      </c>
      <c r="O385" s="4">
        <f t="shared" si="39"/>
        <v>1.9000000000005457E-2</v>
      </c>
    </row>
    <row r="386" spans="2:23">
      <c r="D386" s="6">
        <v>500391</v>
      </c>
      <c r="E386" s="6">
        <v>57.765999999999998</v>
      </c>
      <c r="F386" s="6">
        <v>57.787999999999997</v>
      </c>
      <c r="G386" s="6">
        <v>149.898</v>
      </c>
      <c r="H386">
        <v>160</v>
      </c>
      <c r="I386" s="7">
        <v>2</v>
      </c>
      <c r="J386" s="4">
        <v>0.47</v>
      </c>
      <c r="K386" s="4">
        <v>0.46</v>
      </c>
      <c r="L386" s="4">
        <v>0.47</v>
      </c>
      <c r="M386" s="4">
        <f>AVERAGE(J386:L386)</f>
        <v>0.46666666666666662</v>
      </c>
      <c r="N386" s="4">
        <f t="shared" si="38"/>
        <v>57.777000000000001</v>
      </c>
      <c r="O386" s="4">
        <f t="shared" si="39"/>
        <v>2.1999999999998465E-2</v>
      </c>
    </row>
    <row r="387" spans="2:23">
      <c r="C387" s="14" t="s">
        <v>11</v>
      </c>
      <c r="D387" s="6">
        <v>501473</v>
      </c>
      <c r="E387" s="6">
        <v>57.767000000000003</v>
      </c>
      <c r="F387" s="6">
        <v>57.841999999999999</v>
      </c>
      <c r="G387" s="6">
        <v>150.08099999999999</v>
      </c>
      <c r="H387">
        <v>160</v>
      </c>
      <c r="I387" s="7">
        <v>2.2599999999999998</v>
      </c>
      <c r="J387" s="4">
        <v>0.43</v>
      </c>
      <c r="K387" s="4">
        <v>0.43</v>
      </c>
      <c r="L387" s="4">
        <v>0.43</v>
      </c>
      <c r="M387" s="4">
        <f>AVERAGE(J387:L387)</f>
        <v>0.43</v>
      </c>
      <c r="N387" s="4">
        <f t="shared" si="38"/>
        <v>57.804500000000004</v>
      </c>
      <c r="O387" s="4">
        <f t="shared" si="39"/>
        <v>7.4999999999995737E-2</v>
      </c>
    </row>
    <row r="388" spans="2:23">
      <c r="D388" s="6">
        <v>501591</v>
      </c>
      <c r="E388" s="6">
        <v>57.819000000000003</v>
      </c>
      <c r="F388" s="6">
        <v>57.802</v>
      </c>
      <c r="G388" s="6">
        <v>150.08699999999999</v>
      </c>
      <c r="H388">
        <v>160</v>
      </c>
      <c r="I388" s="7">
        <v>2.0099999999999998</v>
      </c>
      <c r="J388" s="4">
        <v>0.45</v>
      </c>
      <c r="K388" s="4">
        <v>0.45</v>
      </c>
      <c r="L388" s="4">
        <v>0.44</v>
      </c>
      <c r="M388" s="4">
        <f>AVERAGE(J388:L388)</f>
        <v>0.44666666666666671</v>
      </c>
      <c r="N388" s="4">
        <f t="shared" si="38"/>
        <v>57.810500000000005</v>
      </c>
      <c r="O388" s="4">
        <f t="shared" si="39"/>
        <v>1.7000000000003013E-2</v>
      </c>
    </row>
    <row r="389" spans="2:23">
      <c r="C389" s="14" t="s">
        <v>14</v>
      </c>
      <c r="F389"/>
      <c r="I389" s="7"/>
      <c r="J389" s="4"/>
      <c r="K389" s="4"/>
      <c r="L389" s="4"/>
      <c r="M389" s="4"/>
      <c r="N389" s="4"/>
      <c r="O389" s="4"/>
      <c r="P389" s="3">
        <f>AVERAGE(D390:D394)</f>
        <v>500906.4</v>
      </c>
      <c r="Q389" s="3">
        <f>STDEV(D390:D394)</f>
        <v>354.85391360389423</v>
      </c>
      <c r="R389" s="2">
        <f>AVERAGE(E390:F394)</f>
        <v>57.788700000000006</v>
      </c>
      <c r="S389" s="2">
        <f>STDEV(N390:N394)</f>
        <v>1.7462817642066933E-2</v>
      </c>
      <c r="T389" s="2">
        <f>AVERAGE(G390:G394)</f>
        <v>149.99520000000001</v>
      </c>
      <c r="U389" s="2">
        <f>STDEV(G390:G394)</f>
        <v>3.2980297148446761E-2</v>
      </c>
      <c r="V389" s="2">
        <f>AVERAGE(M390:M394)</f>
        <v>0.45199999999999996</v>
      </c>
      <c r="W389" s="2">
        <f>AVERAGE(O390:O394)</f>
        <v>3.3400000000000318E-2</v>
      </c>
    </row>
    <row r="390" spans="2:23">
      <c r="D390" s="6">
        <v>501451</v>
      </c>
      <c r="E390" s="6">
        <v>57.798999999999999</v>
      </c>
      <c r="F390" s="6">
        <v>57.826999999999998</v>
      </c>
      <c r="G390" s="6">
        <v>150.03</v>
      </c>
      <c r="H390">
        <v>200</v>
      </c>
      <c r="I390" s="7">
        <v>2.14</v>
      </c>
      <c r="J390" s="4">
        <v>0.47</v>
      </c>
      <c r="K390" s="4">
        <v>0.45</v>
      </c>
      <c r="L390" s="4">
        <v>0.46</v>
      </c>
      <c r="M390" s="4">
        <f>AVERAGE(J390:L390)</f>
        <v>0.45999999999999996</v>
      </c>
      <c r="N390" s="4">
        <f t="shared" si="38"/>
        <v>57.813000000000002</v>
      </c>
      <c r="O390" s="4">
        <f t="shared" si="39"/>
        <v>2.7999999999998693E-2</v>
      </c>
    </row>
    <row r="391" spans="2:23">
      <c r="D391" s="6">
        <v>500457</v>
      </c>
      <c r="E391" s="6">
        <v>57.759</v>
      </c>
      <c r="F391" s="6">
        <v>57.774999999999999</v>
      </c>
      <c r="G391" s="6">
        <v>149.96899999999999</v>
      </c>
      <c r="H391">
        <v>160</v>
      </c>
      <c r="I391" s="7">
        <v>2.2999999999999998</v>
      </c>
      <c r="J391" s="4">
        <v>0.43</v>
      </c>
      <c r="K391" s="4">
        <v>0.43</v>
      </c>
      <c r="L391" s="4">
        <v>0.44</v>
      </c>
      <c r="M391" s="4">
        <f>AVERAGE(J391:L391)</f>
        <v>0.43333333333333335</v>
      </c>
      <c r="N391" s="4">
        <f t="shared" si="38"/>
        <v>57.766999999999996</v>
      </c>
      <c r="O391" s="4">
        <f t="shared" si="39"/>
        <v>1.5999999999998238E-2</v>
      </c>
    </row>
    <row r="392" spans="2:23">
      <c r="D392" s="6">
        <v>500838</v>
      </c>
      <c r="E392" s="6">
        <v>57.798999999999999</v>
      </c>
      <c r="F392" s="6">
        <v>57.768000000000001</v>
      </c>
      <c r="G392" s="6">
        <v>149.99799999999999</v>
      </c>
      <c r="H392">
        <v>160</v>
      </c>
      <c r="I392" s="7">
        <v>2.11</v>
      </c>
      <c r="J392" s="4">
        <v>0.47</v>
      </c>
      <c r="K392" s="4">
        <v>0.48</v>
      </c>
      <c r="L392" s="4">
        <v>0.49</v>
      </c>
      <c r="M392" s="4">
        <f>AVERAGE(J392:L392)</f>
        <v>0.48</v>
      </c>
      <c r="N392" s="4">
        <f t="shared" si="38"/>
        <v>57.783500000000004</v>
      </c>
      <c r="O392" s="4">
        <f t="shared" si="39"/>
        <v>3.0999999999998806E-2</v>
      </c>
    </row>
    <row r="393" spans="2:23">
      <c r="D393" s="6">
        <v>500900</v>
      </c>
      <c r="E393" s="6">
        <v>57.741999999999997</v>
      </c>
      <c r="F393" s="6">
        <v>57.822000000000003</v>
      </c>
      <c r="G393" s="6">
        <v>150.024</v>
      </c>
      <c r="H393">
        <v>160</v>
      </c>
      <c r="I393" s="7">
        <v>2.11</v>
      </c>
      <c r="J393" s="4">
        <v>0.44</v>
      </c>
      <c r="K393" s="4">
        <v>0.44</v>
      </c>
      <c r="L393" s="4">
        <v>0.45</v>
      </c>
      <c r="M393" s="4">
        <f>AVERAGE(J393:L393)</f>
        <v>0.44333333333333336</v>
      </c>
      <c r="N393" s="4">
        <f t="shared" si="38"/>
        <v>57.781999999999996</v>
      </c>
      <c r="O393" s="4">
        <f t="shared" si="39"/>
        <v>8.00000000000054E-2</v>
      </c>
    </row>
    <row r="394" spans="2:23">
      <c r="D394" s="6">
        <v>500886</v>
      </c>
      <c r="E394" s="6">
        <v>57.804000000000002</v>
      </c>
      <c r="F394" s="6">
        <v>57.792000000000002</v>
      </c>
      <c r="G394" s="6">
        <v>149.95500000000001</v>
      </c>
      <c r="H394">
        <v>160</v>
      </c>
      <c r="I394" s="7">
        <v>2.08</v>
      </c>
      <c r="J394" s="4">
        <v>0.44</v>
      </c>
      <c r="K394" s="4">
        <v>0.44</v>
      </c>
      <c r="L394" s="4">
        <v>0.45</v>
      </c>
      <c r="M394" s="4">
        <f>AVERAGE(J394:L394)</f>
        <v>0.44333333333333336</v>
      </c>
      <c r="N394" s="4">
        <f t="shared" si="38"/>
        <v>57.798000000000002</v>
      </c>
      <c r="O394" s="4">
        <f t="shared" si="39"/>
        <v>1.2000000000000455E-2</v>
      </c>
    </row>
    <row r="395" spans="2:23">
      <c r="B395" s="14" t="s">
        <v>79</v>
      </c>
      <c r="C395" s="14" t="s">
        <v>13</v>
      </c>
      <c r="F395"/>
      <c r="I395" s="7"/>
      <c r="N395" s="4"/>
      <c r="O395" s="4"/>
      <c r="P395" s="3">
        <f>AVERAGE(D396:D400)</f>
        <v>501225</v>
      </c>
      <c r="Q395" s="3">
        <f>STDEV(D396:D400)</f>
        <v>544.57552276979914</v>
      </c>
      <c r="R395" s="2">
        <f>AVERAGE(E396:F400)</f>
        <v>57.814900000000002</v>
      </c>
      <c r="S395" s="2">
        <f>STDEV(N396:N400)</f>
        <v>1.5477402882912127E-2</v>
      </c>
      <c r="T395" s="2">
        <f>AVERAGE(G396:G400)</f>
        <v>149.95300000000003</v>
      </c>
      <c r="U395" s="2">
        <f>STDEV(G396:G400)</f>
        <v>0.13287964479181774</v>
      </c>
      <c r="V395" s="2">
        <f>AVERAGE(M396:M400)</f>
        <v>0.45066666666666666</v>
      </c>
      <c r="W395" s="2">
        <f>AVERAGE(O396:O400)</f>
        <v>1.6600000000001103E-2</v>
      </c>
    </row>
    <row r="396" spans="2:23">
      <c r="D396" s="6">
        <v>501606</v>
      </c>
      <c r="E396" s="6">
        <v>57.820999999999998</v>
      </c>
      <c r="F396" s="6">
        <v>57.823999999999998</v>
      </c>
      <c r="G396" s="6">
        <v>150.02799999999999</v>
      </c>
      <c r="H396">
        <v>180</v>
      </c>
      <c r="I396" s="7">
        <v>2.11</v>
      </c>
      <c r="J396" s="4">
        <v>0.49</v>
      </c>
      <c r="K396" s="4">
        <v>0.46</v>
      </c>
      <c r="L396" s="4">
        <v>0.47</v>
      </c>
      <c r="M396" s="4">
        <f>AVERAGE(J396:L396)</f>
        <v>0.47333333333333333</v>
      </c>
      <c r="N396" s="4">
        <f t="shared" si="38"/>
        <v>57.822499999999998</v>
      </c>
      <c r="O396" s="4">
        <f t="shared" si="39"/>
        <v>3.0000000000001137E-3</v>
      </c>
    </row>
    <row r="397" spans="2:23">
      <c r="D397" s="6">
        <v>501940</v>
      </c>
      <c r="E397" s="6">
        <v>57.811999999999998</v>
      </c>
      <c r="F397" s="6">
        <v>57.845999999999997</v>
      </c>
      <c r="G397" s="6">
        <v>150.09200000000001</v>
      </c>
      <c r="H397">
        <v>180</v>
      </c>
      <c r="I397" s="7">
        <v>2</v>
      </c>
      <c r="J397" s="4">
        <v>0.47</v>
      </c>
      <c r="K397" s="4">
        <v>0.46</v>
      </c>
      <c r="L397" s="4">
        <v>0.45</v>
      </c>
      <c r="M397" s="4">
        <f>AVERAGE(J397:L397)</f>
        <v>0.45999999999999996</v>
      </c>
      <c r="N397" s="4">
        <f t="shared" si="38"/>
        <v>57.828999999999994</v>
      </c>
      <c r="O397" s="4">
        <f t="shared" si="39"/>
        <v>3.399999999999892E-2</v>
      </c>
    </row>
    <row r="398" spans="2:23">
      <c r="D398" s="6">
        <v>500663</v>
      </c>
      <c r="E398" s="6">
        <v>57.814</v>
      </c>
      <c r="F398" s="6">
        <v>57.834000000000003</v>
      </c>
      <c r="G398" s="6">
        <v>149.74</v>
      </c>
      <c r="H398">
        <v>150</v>
      </c>
      <c r="I398" s="7">
        <v>2.89</v>
      </c>
      <c r="J398" s="4">
        <v>0.41</v>
      </c>
      <c r="K398" s="4">
        <v>0.42</v>
      </c>
      <c r="L398" s="4">
        <v>0.41</v>
      </c>
      <c r="M398" s="4">
        <f>AVERAGE(J398:L398)</f>
        <v>0.41333333333333333</v>
      </c>
      <c r="N398" s="4">
        <f t="shared" si="38"/>
        <v>57.823999999999998</v>
      </c>
      <c r="O398" s="4">
        <f t="shared" si="39"/>
        <v>2.0000000000003126E-2</v>
      </c>
    </row>
    <row r="399" spans="2:23">
      <c r="D399" s="6">
        <v>501147</v>
      </c>
      <c r="E399" s="6">
        <v>57.819000000000003</v>
      </c>
      <c r="F399" s="6">
        <v>57.796999999999997</v>
      </c>
      <c r="G399" s="6">
        <v>149.965</v>
      </c>
      <c r="H399">
        <v>160</v>
      </c>
      <c r="I399" s="7">
        <v>2.2200000000000002</v>
      </c>
      <c r="J399" s="4">
        <v>0.47</v>
      </c>
      <c r="K399" s="4">
        <v>0.45</v>
      </c>
      <c r="L399" s="4">
        <v>0.46</v>
      </c>
      <c r="M399" s="4">
        <f>AVERAGE(J399:L399)</f>
        <v>0.45999999999999996</v>
      </c>
      <c r="N399" s="4">
        <f t="shared" si="38"/>
        <v>57.808</v>
      </c>
      <c r="O399" s="4">
        <f t="shared" si="39"/>
        <v>2.2000000000005571E-2</v>
      </c>
    </row>
    <row r="400" spans="2:23">
      <c r="D400" s="6">
        <v>500769</v>
      </c>
      <c r="E400" s="6">
        <v>57.792999999999999</v>
      </c>
      <c r="F400" s="6">
        <v>57.789000000000001</v>
      </c>
      <c r="G400" s="6">
        <v>149.94</v>
      </c>
      <c r="H400">
        <v>180</v>
      </c>
      <c r="I400" s="7">
        <v>2.59</v>
      </c>
      <c r="J400" s="4">
        <v>0.44</v>
      </c>
      <c r="K400" s="4">
        <v>0.43</v>
      </c>
      <c r="L400" s="4">
        <v>0.47</v>
      </c>
      <c r="M400" s="4">
        <f>AVERAGE(J400:L400)</f>
        <v>0.4466666666666666</v>
      </c>
      <c r="N400" s="4">
        <f t="shared" si="38"/>
        <v>57.790999999999997</v>
      </c>
      <c r="O400" s="4">
        <f t="shared" si="39"/>
        <v>3.9999999999977831E-3</v>
      </c>
    </row>
    <row r="401" spans="1:27">
      <c r="C401" s="14" t="s">
        <v>14</v>
      </c>
      <c r="F401"/>
      <c r="I401" s="7"/>
      <c r="N401" s="4"/>
      <c r="O401" s="4"/>
      <c r="P401" s="3">
        <f>AVERAGE(D402:D406)</f>
        <v>500946.6</v>
      </c>
      <c r="Q401" s="3">
        <f>STDEV(D402:D406)</f>
        <v>395.09846873912335</v>
      </c>
      <c r="R401" s="2">
        <f>AVERAGE(E402:F406)</f>
        <v>57.791699999999992</v>
      </c>
      <c r="S401" s="2">
        <f>STDEV(N402:N406)</f>
        <v>1.939265324807336E-2</v>
      </c>
      <c r="T401" s="2">
        <f>AVERAGE(G402:G406)</f>
        <v>149.98939999999999</v>
      </c>
      <c r="U401" s="2">
        <f>STDEV(G402:G406)</f>
        <v>3.1957784654128872E-2</v>
      </c>
      <c r="V401" s="2">
        <f>AVERAGE(M402:M406)</f>
        <v>0.46399999999999997</v>
      </c>
      <c r="W401" s="2">
        <f>AVERAGE(O402:O406)</f>
        <v>2.0600000000000306E-2</v>
      </c>
    </row>
    <row r="402" spans="1:27">
      <c r="D402" s="6">
        <v>501234</v>
      </c>
      <c r="E402" s="6">
        <v>57.808</v>
      </c>
      <c r="F402" s="6">
        <v>57.802</v>
      </c>
      <c r="G402" s="6">
        <v>150.005</v>
      </c>
      <c r="H402">
        <v>170</v>
      </c>
      <c r="I402" s="7">
        <v>2</v>
      </c>
      <c r="J402" s="4">
        <v>0.5</v>
      </c>
      <c r="K402" s="4">
        <v>0.47</v>
      </c>
      <c r="L402" s="4">
        <v>0.45</v>
      </c>
      <c r="M402" s="4">
        <f>AVERAGE(J402:L402)</f>
        <v>0.47333333333333333</v>
      </c>
      <c r="N402" s="4">
        <f t="shared" si="38"/>
        <v>57.805</v>
      </c>
      <c r="O402" s="4">
        <f t="shared" si="39"/>
        <v>6.0000000000002274E-3</v>
      </c>
    </row>
    <row r="403" spans="1:27">
      <c r="D403" s="6">
        <v>501414</v>
      </c>
      <c r="E403" s="6">
        <v>57.838999999999999</v>
      </c>
      <c r="F403" s="6">
        <v>57.781999999999996</v>
      </c>
      <c r="G403" s="6">
        <v>150.03299999999999</v>
      </c>
      <c r="H403">
        <v>170</v>
      </c>
      <c r="I403" s="7">
        <v>2.02</v>
      </c>
      <c r="J403" s="4">
        <v>0.47</v>
      </c>
      <c r="K403" s="4">
        <v>0.45</v>
      </c>
      <c r="L403" s="4">
        <v>0.47</v>
      </c>
      <c r="M403" s="4">
        <f>AVERAGE(J403:L403)</f>
        <v>0.46333333333333332</v>
      </c>
      <c r="N403" s="4">
        <f t="shared" si="38"/>
        <v>57.810499999999998</v>
      </c>
      <c r="O403" s="4">
        <f t="shared" si="39"/>
        <v>5.700000000000216E-2</v>
      </c>
    </row>
    <row r="404" spans="1:27">
      <c r="D404" s="6">
        <v>500924</v>
      </c>
      <c r="E404" s="6">
        <v>57.801000000000002</v>
      </c>
      <c r="F404" s="6">
        <v>57.795999999999999</v>
      </c>
      <c r="G404" s="6">
        <v>149.947</v>
      </c>
      <c r="H404">
        <v>140</v>
      </c>
      <c r="I404" s="7">
        <v>2.71</v>
      </c>
      <c r="J404" s="4">
        <v>0.41</v>
      </c>
      <c r="K404" s="4">
        <v>0.41</v>
      </c>
      <c r="L404" s="4">
        <v>0.43</v>
      </c>
      <c r="M404" s="4">
        <f>AVERAGE(J404:L404)</f>
        <v>0.41666666666666669</v>
      </c>
      <c r="N404" s="4">
        <f t="shared" si="38"/>
        <v>57.798500000000004</v>
      </c>
      <c r="O404" s="4">
        <f t="shared" si="39"/>
        <v>5.000000000002558E-3</v>
      </c>
    </row>
    <row r="405" spans="1:27">
      <c r="D405" s="6">
        <v>500746</v>
      </c>
      <c r="E405" s="6">
        <v>57.767000000000003</v>
      </c>
      <c r="F405" s="6">
        <v>57.795999999999999</v>
      </c>
      <c r="G405" s="6">
        <v>149.982</v>
      </c>
      <c r="H405">
        <v>170</v>
      </c>
      <c r="I405" s="7">
        <v>2</v>
      </c>
      <c r="J405" s="4">
        <v>0.49</v>
      </c>
      <c r="K405" s="4">
        <v>0.47</v>
      </c>
      <c r="L405" s="4">
        <v>0.49</v>
      </c>
      <c r="M405" s="4">
        <f>AVERAGE(J405:L405)</f>
        <v>0.48333333333333334</v>
      </c>
      <c r="N405" s="4">
        <f t="shared" si="38"/>
        <v>57.781500000000001</v>
      </c>
      <c r="O405" s="4">
        <f t="shared" si="39"/>
        <v>2.8999999999996362E-2</v>
      </c>
    </row>
    <row r="406" spans="1:27">
      <c r="D406" s="6">
        <v>500415</v>
      </c>
      <c r="E406" s="6">
        <v>57.76</v>
      </c>
      <c r="F406" s="6">
        <v>57.765999999999998</v>
      </c>
      <c r="G406" s="6">
        <v>149.97999999999999</v>
      </c>
      <c r="I406" s="7">
        <v>2.56</v>
      </c>
      <c r="J406" s="4">
        <v>0.46</v>
      </c>
      <c r="K406" s="4">
        <v>0.47</v>
      </c>
      <c r="L406" s="4">
        <v>0.52</v>
      </c>
      <c r="M406" s="4">
        <f>AVERAGE(J406:L406)</f>
        <v>0.48333333333333334</v>
      </c>
      <c r="N406" s="4">
        <f t="shared" si="38"/>
        <v>57.762999999999998</v>
      </c>
      <c r="O406" s="4">
        <f t="shared" si="39"/>
        <v>6.0000000000002274E-3</v>
      </c>
    </row>
    <row r="407" spans="1:27">
      <c r="E407" s="5"/>
      <c r="G407" s="5"/>
      <c r="N407" s="4"/>
      <c r="O407" s="4"/>
    </row>
    <row r="408" spans="1:27">
      <c r="E408" s="5"/>
      <c r="N408" s="4"/>
      <c r="O408" s="4"/>
    </row>
    <row r="409" spans="1:27" ht="24">
      <c r="A409" s="13" t="s">
        <v>80</v>
      </c>
      <c r="B409" s="14" t="s">
        <v>81</v>
      </c>
      <c r="C409" s="14" t="s">
        <v>97</v>
      </c>
      <c r="E409" s="5"/>
      <c r="N409" s="4"/>
      <c r="O409" s="4"/>
      <c r="P409" s="3">
        <f>AVERAGE(D411:D478)</f>
        <v>501171</v>
      </c>
      <c r="Q409" s="3">
        <f>STDEV(D411:D478)</f>
        <v>481.64305840973742</v>
      </c>
      <c r="R409" s="2">
        <f>AVERAGE(E411:F478)</f>
        <v>57.805236842105252</v>
      </c>
      <c r="S409" s="2">
        <f>STDEV(N411:N478)</f>
        <v>1.8452667553760922E-2</v>
      </c>
      <c r="T409" s="2">
        <f>AVERAGE(G411:G478)</f>
        <v>149.98377192982457</v>
      </c>
      <c r="U409" s="2">
        <f>STDEV(G411:G478)</f>
        <v>8.6703109505914519E-2</v>
      </c>
      <c r="V409" s="2">
        <f>AVERAGE(M411:M478)</f>
        <v>0.50578947368421046</v>
      </c>
      <c r="W409" s="2">
        <f>AVERAGE(O411:O478)</f>
        <v>1.1982456140350624E-2</v>
      </c>
    </row>
    <row r="410" spans="1:27">
      <c r="B410" s="23">
        <v>1</v>
      </c>
      <c r="C410" s="10" t="s">
        <v>89</v>
      </c>
      <c r="N410" s="4"/>
      <c r="O410" s="4"/>
      <c r="P410" s="3">
        <f>AVERAGE(D411:D419)</f>
        <v>500983.55555555556</v>
      </c>
      <c r="Q410" s="3">
        <f>STDEV(D411:D419)</f>
        <v>195.86290556860882</v>
      </c>
      <c r="R410" s="2">
        <f>AVERAGE(E411:F419)</f>
        <v>57.810388888888873</v>
      </c>
      <c r="S410" s="2">
        <f>STDEV(N411:N419)</f>
        <v>1.9905680372975621E-2</v>
      </c>
      <c r="T410" s="2">
        <f>AVERAGE(G411:G419)</f>
        <v>149.89733333333334</v>
      </c>
      <c r="U410" s="2">
        <f>STDEV(G411:G419)</f>
        <v>8.1966456553883627E-2</v>
      </c>
      <c r="V410" s="2">
        <f>AVERAGE(M411:M419)</f>
        <v>0.49185185185185187</v>
      </c>
      <c r="W410" s="2">
        <f>AVERAGE(O411:O419)</f>
        <v>1.277777777777642E-2</v>
      </c>
    </row>
    <row r="411" spans="1:27">
      <c r="A411"/>
      <c r="B411"/>
      <c r="C411"/>
      <c r="D411" s="1">
        <v>500974</v>
      </c>
      <c r="E411" s="1">
        <v>57.79</v>
      </c>
      <c r="F411" s="1">
        <v>57.808999999999997</v>
      </c>
      <c r="G411" s="1">
        <v>149.96</v>
      </c>
      <c r="H411">
        <v>170</v>
      </c>
      <c r="I411" s="1">
        <v>2.0299999999999998</v>
      </c>
      <c r="J411" s="2">
        <v>0.53</v>
      </c>
      <c r="K411" s="2">
        <v>0.51</v>
      </c>
      <c r="L411" s="4">
        <v>0.48</v>
      </c>
      <c r="M411" s="4">
        <f t="shared" ref="M411:M419" si="40">AVERAGE(J411:L411)</f>
        <v>0.50666666666666671</v>
      </c>
      <c r="N411" s="4">
        <f t="shared" si="38"/>
        <v>57.799499999999995</v>
      </c>
      <c r="O411" s="4">
        <f t="shared" si="39"/>
        <v>1.8999999999998352E-2</v>
      </c>
      <c r="AA411" s="2"/>
    </row>
    <row r="412" spans="1:27">
      <c r="A412"/>
      <c r="B412"/>
      <c r="C412"/>
      <c r="D412" s="1">
        <v>500972</v>
      </c>
      <c r="E412" s="1">
        <v>57.808999999999997</v>
      </c>
      <c r="F412" s="1">
        <v>57.798000000000002</v>
      </c>
      <c r="G412" s="1">
        <v>149.93600000000001</v>
      </c>
      <c r="H412">
        <v>150</v>
      </c>
      <c r="I412" s="1">
        <v>2</v>
      </c>
      <c r="J412" s="2">
        <v>0.55000000000000004</v>
      </c>
      <c r="K412" s="2">
        <v>0.51</v>
      </c>
      <c r="L412" s="4">
        <v>0.47</v>
      </c>
      <c r="M412" s="4">
        <f t="shared" si="40"/>
        <v>0.51</v>
      </c>
      <c r="N412" s="4">
        <f t="shared" si="38"/>
        <v>57.8035</v>
      </c>
      <c r="O412" s="4">
        <f t="shared" si="39"/>
        <v>1.099999999999568E-2</v>
      </c>
      <c r="AA412" s="2"/>
    </row>
    <row r="413" spans="1:27">
      <c r="A413"/>
      <c r="B413"/>
      <c r="C413"/>
      <c r="D413" s="1">
        <v>500966</v>
      </c>
      <c r="E413" s="1">
        <v>57.825000000000003</v>
      </c>
      <c r="F413" s="1">
        <v>57.820999999999998</v>
      </c>
      <c r="G413" s="1">
        <v>149.83500000000001</v>
      </c>
      <c r="H413">
        <v>155</v>
      </c>
      <c r="I413" s="1">
        <v>2.41</v>
      </c>
      <c r="J413" s="2">
        <v>0.47</v>
      </c>
      <c r="K413" s="2">
        <v>0.46</v>
      </c>
      <c r="L413" s="4">
        <v>0.47</v>
      </c>
      <c r="M413" s="4">
        <f t="shared" si="40"/>
        <v>0.46666666666666662</v>
      </c>
      <c r="N413" s="4">
        <f t="shared" si="38"/>
        <v>57.823</v>
      </c>
      <c r="O413" s="4">
        <f t="shared" si="39"/>
        <v>4.0000000000048885E-3</v>
      </c>
      <c r="AA413" s="2"/>
    </row>
    <row r="414" spans="1:27">
      <c r="A414"/>
      <c r="B414"/>
      <c r="C414"/>
      <c r="D414" s="1">
        <v>501128</v>
      </c>
      <c r="E414" s="1">
        <v>57.774999999999999</v>
      </c>
      <c r="F414" s="1">
        <v>57.808999999999997</v>
      </c>
      <c r="G414" s="1">
        <v>150.036</v>
      </c>
      <c r="H414">
        <v>165</v>
      </c>
      <c r="I414" s="1">
        <v>2.23</v>
      </c>
      <c r="J414" s="2">
        <v>0.48</v>
      </c>
      <c r="K414" s="2">
        <v>0.47</v>
      </c>
      <c r="L414" s="4">
        <v>0.46</v>
      </c>
      <c r="M414" s="4">
        <f t="shared" si="40"/>
        <v>0.47</v>
      </c>
      <c r="N414" s="4">
        <f t="shared" si="38"/>
        <v>57.792000000000002</v>
      </c>
      <c r="O414" s="4">
        <f t="shared" si="39"/>
        <v>3.399999999999892E-2</v>
      </c>
      <c r="AA414" s="2"/>
    </row>
    <row r="415" spans="1:27">
      <c r="A415"/>
      <c r="B415"/>
      <c r="C415"/>
      <c r="D415" s="1">
        <v>501143</v>
      </c>
      <c r="E415" s="1">
        <v>57.81</v>
      </c>
      <c r="F415" s="1">
        <v>57.813000000000002</v>
      </c>
      <c r="G415" s="1">
        <v>149.94399999999999</v>
      </c>
      <c r="H415">
        <v>180</v>
      </c>
      <c r="I415" s="1">
        <v>2.44</v>
      </c>
      <c r="J415" s="2">
        <v>0.45</v>
      </c>
      <c r="K415" s="2">
        <v>0.47</v>
      </c>
      <c r="L415" s="4">
        <v>0.46</v>
      </c>
      <c r="M415" s="4">
        <f t="shared" si="40"/>
        <v>0.45999999999999996</v>
      </c>
      <c r="N415" s="4">
        <f t="shared" si="38"/>
        <v>57.811500000000002</v>
      </c>
      <c r="O415" s="4">
        <f t="shared" si="39"/>
        <v>3.0000000000001137E-3</v>
      </c>
      <c r="AA415" s="2"/>
    </row>
    <row r="416" spans="1:27">
      <c r="A416"/>
      <c r="B416"/>
      <c r="C416"/>
      <c r="D416" s="1">
        <v>500859</v>
      </c>
      <c r="E416" s="1">
        <v>57.816000000000003</v>
      </c>
      <c r="F416" s="1">
        <v>57.819000000000003</v>
      </c>
      <c r="G416" s="1">
        <v>149.82900000000001</v>
      </c>
      <c r="H416">
        <v>185</v>
      </c>
      <c r="I416" s="1">
        <v>2.02</v>
      </c>
      <c r="J416" s="2">
        <v>0.5</v>
      </c>
      <c r="K416" s="2">
        <v>0.48</v>
      </c>
      <c r="L416" s="4">
        <v>0.48</v>
      </c>
      <c r="M416" s="4">
        <f t="shared" si="40"/>
        <v>0.48666666666666664</v>
      </c>
      <c r="N416" s="4">
        <f t="shared" si="38"/>
        <v>57.817500000000003</v>
      </c>
      <c r="O416" s="4">
        <f t="shared" si="39"/>
        <v>3.0000000000001137E-3</v>
      </c>
      <c r="AA416" s="2"/>
    </row>
    <row r="417" spans="1:27">
      <c r="A417"/>
      <c r="B417"/>
      <c r="C417"/>
      <c r="D417" s="1">
        <v>500539</v>
      </c>
      <c r="E417" s="1">
        <v>57.779000000000003</v>
      </c>
      <c r="F417" s="1">
        <v>57.779000000000003</v>
      </c>
      <c r="G417" s="1">
        <v>149.88</v>
      </c>
      <c r="H417">
        <v>190</v>
      </c>
      <c r="I417" s="1">
        <v>2.06</v>
      </c>
      <c r="J417" s="2">
        <v>0.53</v>
      </c>
      <c r="K417" s="2">
        <v>0.52</v>
      </c>
      <c r="L417" s="4">
        <v>0.52</v>
      </c>
      <c r="M417" s="4">
        <f t="shared" si="40"/>
        <v>0.52333333333333332</v>
      </c>
      <c r="N417" s="4">
        <f t="shared" si="38"/>
        <v>57.779000000000003</v>
      </c>
      <c r="O417" s="4">
        <f t="shared" si="39"/>
        <v>0</v>
      </c>
      <c r="AA417" s="2"/>
    </row>
    <row r="418" spans="1:27">
      <c r="A418"/>
      <c r="B418"/>
      <c r="C418"/>
      <c r="D418" s="1">
        <v>501116</v>
      </c>
      <c r="E418" s="1">
        <v>57.823999999999998</v>
      </c>
      <c r="F418" s="1">
        <v>57.816000000000003</v>
      </c>
      <c r="G418" s="1">
        <v>149.893</v>
      </c>
      <c r="H418">
        <v>170</v>
      </c>
      <c r="I418" s="1">
        <v>2</v>
      </c>
      <c r="J418" s="2">
        <v>0.54</v>
      </c>
      <c r="K418" s="2">
        <v>0.52</v>
      </c>
      <c r="L418" s="4">
        <v>0.49</v>
      </c>
      <c r="M418" s="4">
        <f t="shared" si="40"/>
        <v>0.51666666666666672</v>
      </c>
      <c r="N418" s="4">
        <f t="shared" si="38"/>
        <v>57.82</v>
      </c>
      <c r="O418" s="4">
        <f t="shared" si="39"/>
        <v>7.9999999999955662E-3</v>
      </c>
      <c r="AA418" s="2"/>
    </row>
    <row r="419" spans="1:27">
      <c r="A419"/>
      <c r="B419"/>
      <c r="C419"/>
      <c r="D419" s="1">
        <v>501155</v>
      </c>
      <c r="E419" s="1">
        <v>57.831000000000003</v>
      </c>
      <c r="F419" s="1">
        <v>57.863999999999997</v>
      </c>
      <c r="G419" s="1">
        <v>149.76300000000001</v>
      </c>
      <c r="H419">
        <v>150</v>
      </c>
      <c r="I419" s="1">
        <v>2.4900000000000002</v>
      </c>
      <c r="J419" s="2">
        <v>0.49</v>
      </c>
      <c r="K419" s="2">
        <v>0.49</v>
      </c>
      <c r="L419" s="4">
        <v>0.48</v>
      </c>
      <c r="M419" s="4">
        <f t="shared" si="40"/>
        <v>0.48666666666666664</v>
      </c>
      <c r="N419" s="4">
        <f t="shared" ref="N419:N478" si="41">AVERAGE(E419:F419)</f>
        <v>57.847499999999997</v>
      </c>
      <c r="O419" s="4">
        <f t="shared" ref="O419:O478" si="42">ABS(E419-F419)</f>
        <v>3.2999999999994145E-2</v>
      </c>
      <c r="AA419" s="2"/>
    </row>
    <row r="420" spans="1:27">
      <c r="B420" s="23">
        <v>2</v>
      </c>
      <c r="C420" s="10" t="s">
        <v>89</v>
      </c>
      <c r="I420" s="2"/>
      <c r="N420" s="4"/>
      <c r="O420" s="4"/>
      <c r="P420" s="3">
        <f>AVERAGE(D421:D426)</f>
        <v>501746</v>
      </c>
      <c r="Q420" s="3">
        <f>STDEV(D421:D426)</f>
        <v>571.57011818323747</v>
      </c>
      <c r="R420" s="2">
        <f>AVERAGE(E421:F426)</f>
        <v>57.816083333333331</v>
      </c>
      <c r="S420" s="2">
        <f>STDEV(N421:N426)</f>
        <v>1.9591877568694491E-2</v>
      </c>
      <c r="T420" s="2">
        <f>AVERAGE(G421:G426)</f>
        <v>150.10300000000001</v>
      </c>
      <c r="U420" s="2">
        <f>STDEV(G421:G426)</f>
        <v>7.5014665232874089E-2</v>
      </c>
      <c r="V420" s="2">
        <f>AVERAGE(M421:M426)</f>
        <v>0.5033333333333333</v>
      </c>
      <c r="W420" s="2">
        <f>AVERAGE(O421:O426)</f>
        <v>1.8499999999999517E-2</v>
      </c>
    </row>
    <row r="421" spans="1:27">
      <c r="A421"/>
      <c r="B421"/>
      <c r="C421"/>
      <c r="D421" s="1">
        <v>502500</v>
      </c>
      <c r="E421" s="1">
        <v>57.835999999999999</v>
      </c>
      <c r="F421" s="1">
        <v>57.85</v>
      </c>
      <c r="G421" s="1">
        <v>150.19</v>
      </c>
      <c r="H421">
        <v>180</v>
      </c>
      <c r="I421" s="1">
        <v>2.08</v>
      </c>
      <c r="J421" s="2">
        <v>0.53</v>
      </c>
      <c r="K421" s="2">
        <v>0.5</v>
      </c>
      <c r="L421" s="4">
        <v>0.48</v>
      </c>
      <c r="M421" s="4">
        <f t="shared" ref="M421:M426" si="43">AVERAGE(J421:L421)</f>
        <v>0.5033333333333333</v>
      </c>
      <c r="N421" s="4">
        <f t="shared" si="41"/>
        <v>57.843000000000004</v>
      </c>
      <c r="O421" s="4">
        <f t="shared" si="42"/>
        <v>1.4000000000002899E-2</v>
      </c>
      <c r="AA421" s="2"/>
    </row>
    <row r="422" spans="1:27">
      <c r="A422"/>
      <c r="B422"/>
      <c r="C422"/>
      <c r="D422" s="1">
        <v>500900</v>
      </c>
      <c r="E422" s="1">
        <v>57.783000000000001</v>
      </c>
      <c r="F422" s="1">
        <v>57.784999999999997</v>
      </c>
      <c r="G422" s="1">
        <v>150.01300000000001</v>
      </c>
      <c r="H422">
        <v>190</v>
      </c>
      <c r="I422" s="1">
        <v>2.0099999999999998</v>
      </c>
      <c r="J422" s="2">
        <v>0.52</v>
      </c>
      <c r="K422" s="2">
        <v>0.5</v>
      </c>
      <c r="L422" s="4">
        <v>0.47</v>
      </c>
      <c r="M422" s="4">
        <f t="shared" si="43"/>
        <v>0.49666666666666665</v>
      </c>
      <c r="N422" s="4">
        <f t="shared" si="41"/>
        <v>57.783999999999999</v>
      </c>
      <c r="O422" s="4">
        <f t="shared" si="42"/>
        <v>1.9999999999953388E-3</v>
      </c>
      <c r="AA422" s="2"/>
    </row>
    <row r="423" spans="1:27">
      <c r="A423"/>
      <c r="B423"/>
      <c r="C423"/>
      <c r="D423" s="1">
        <v>502144</v>
      </c>
      <c r="E423" s="1">
        <v>57.832999999999998</v>
      </c>
      <c r="F423" s="1">
        <v>57.814999999999998</v>
      </c>
      <c r="G423" s="1">
        <v>150.179</v>
      </c>
      <c r="H423">
        <v>180</v>
      </c>
      <c r="I423" s="1">
        <v>2.0099999999999998</v>
      </c>
      <c r="J423" s="2">
        <v>0.53</v>
      </c>
      <c r="K423" s="2">
        <v>0.5</v>
      </c>
      <c r="L423" s="4">
        <v>0.46</v>
      </c>
      <c r="M423" s="4">
        <f t="shared" si="43"/>
        <v>0.49666666666666665</v>
      </c>
      <c r="N423" s="4">
        <f t="shared" si="41"/>
        <v>57.823999999999998</v>
      </c>
      <c r="O423" s="4">
        <f t="shared" si="42"/>
        <v>1.8000000000000682E-2</v>
      </c>
      <c r="AA423" s="2"/>
    </row>
    <row r="424" spans="1:27">
      <c r="A424"/>
      <c r="B424"/>
      <c r="C424"/>
      <c r="D424" s="1">
        <v>501702</v>
      </c>
      <c r="E424" s="1">
        <v>57.789000000000001</v>
      </c>
      <c r="F424" s="1">
        <v>57.85</v>
      </c>
      <c r="G424" s="1">
        <v>150.07</v>
      </c>
      <c r="H424">
        <v>180</v>
      </c>
      <c r="I424" s="1">
        <v>2</v>
      </c>
      <c r="J424" s="2">
        <v>0.52</v>
      </c>
      <c r="K424" s="2">
        <v>0.51</v>
      </c>
      <c r="L424" s="4">
        <v>0.46</v>
      </c>
      <c r="M424" s="4">
        <f t="shared" si="43"/>
        <v>0.49666666666666665</v>
      </c>
      <c r="N424" s="4">
        <f t="shared" si="41"/>
        <v>57.819500000000005</v>
      </c>
      <c r="O424" s="4">
        <f t="shared" si="42"/>
        <v>6.0999999999999943E-2</v>
      </c>
      <c r="AA424" s="2"/>
    </row>
    <row r="425" spans="1:27">
      <c r="A425"/>
      <c r="B425"/>
      <c r="C425"/>
      <c r="D425" s="1">
        <v>501893</v>
      </c>
      <c r="E425" s="1">
        <v>57.816000000000003</v>
      </c>
      <c r="F425" s="1">
        <v>57.822000000000003</v>
      </c>
      <c r="G425" s="1">
        <v>150.13200000000001</v>
      </c>
      <c r="H425">
        <v>200</v>
      </c>
      <c r="I425" s="1">
        <v>2</v>
      </c>
      <c r="J425" s="2">
        <v>0.55000000000000004</v>
      </c>
      <c r="K425" s="2">
        <v>0.52</v>
      </c>
      <c r="L425" s="4">
        <v>0.47</v>
      </c>
      <c r="M425" s="4">
        <f t="shared" si="43"/>
        <v>0.51333333333333331</v>
      </c>
      <c r="N425" s="4">
        <f t="shared" si="41"/>
        <v>57.819000000000003</v>
      </c>
      <c r="O425" s="4">
        <f t="shared" si="42"/>
        <v>6.0000000000002274E-3</v>
      </c>
      <c r="AA425" s="2"/>
    </row>
    <row r="426" spans="1:27">
      <c r="A426"/>
      <c r="B426"/>
      <c r="C426"/>
      <c r="D426" s="1">
        <v>501337</v>
      </c>
      <c r="E426" s="1">
        <v>57.811999999999998</v>
      </c>
      <c r="F426" s="1">
        <v>57.802</v>
      </c>
      <c r="G426" s="1">
        <v>150.03399999999999</v>
      </c>
      <c r="H426">
        <v>210</v>
      </c>
      <c r="I426" s="1">
        <v>2</v>
      </c>
      <c r="J426" s="2">
        <v>0.55000000000000004</v>
      </c>
      <c r="K426" s="2">
        <v>0.52</v>
      </c>
      <c r="L426" s="4">
        <v>0.47</v>
      </c>
      <c r="M426" s="4">
        <f t="shared" si="43"/>
        <v>0.51333333333333331</v>
      </c>
      <c r="N426" s="4">
        <f t="shared" si="41"/>
        <v>57.807000000000002</v>
      </c>
      <c r="O426" s="4">
        <f t="shared" si="42"/>
        <v>9.9999999999980105E-3</v>
      </c>
      <c r="AA426" s="2"/>
    </row>
    <row r="427" spans="1:27">
      <c r="A427"/>
      <c r="B427">
        <v>1</v>
      </c>
      <c r="C427" t="s">
        <v>94</v>
      </c>
      <c r="F427"/>
      <c r="N427" s="4"/>
      <c r="O427" s="4"/>
      <c r="P427" s="3">
        <f>AVERAGE(D428:D432)</f>
        <v>501441.2</v>
      </c>
      <c r="Q427" s="3">
        <f>STDEV(D428:D432)</f>
        <v>305.01426196163351</v>
      </c>
      <c r="R427" s="2">
        <f>AVERAGE(E428:F432)</f>
        <v>57.805300000000003</v>
      </c>
      <c r="S427" s="2">
        <f>STDEV(N428:N432)</f>
        <v>1.7523555575281402E-2</v>
      </c>
      <c r="T427" s="2">
        <f>AVERAGE(G428:G432)</f>
        <v>150.04900000000001</v>
      </c>
      <c r="U427" s="2">
        <f>STDEV(G428:G432)</f>
        <v>4.16112965431297E-2</v>
      </c>
      <c r="V427" s="2">
        <f>AVERAGE(M428:M432)</f>
        <v>0.51200000000000001</v>
      </c>
      <c r="W427" s="2">
        <f>AVERAGE(O428:O432)</f>
        <v>9.4000000000008296E-3</v>
      </c>
      <c r="X427"/>
      <c r="Y427"/>
    </row>
    <row r="428" spans="1:27">
      <c r="A428"/>
      <c r="B428"/>
      <c r="C428"/>
      <c r="D428" s="1">
        <v>501494</v>
      </c>
      <c r="E428" s="1">
        <v>57.816000000000003</v>
      </c>
      <c r="F428" s="1">
        <v>57.808</v>
      </c>
      <c r="G428" s="1">
        <v>150.047</v>
      </c>
      <c r="H428">
        <v>200</v>
      </c>
      <c r="I428" s="1">
        <v>2</v>
      </c>
      <c r="J428" s="2">
        <v>0.55000000000000004</v>
      </c>
      <c r="K428" s="2">
        <v>0.52</v>
      </c>
      <c r="L428" s="4">
        <v>0.48</v>
      </c>
      <c r="M428" s="4">
        <f>AVERAGE(J428:L428)</f>
        <v>0.51666666666666672</v>
      </c>
      <c r="N428" s="4">
        <f t="shared" si="41"/>
        <v>57.811999999999998</v>
      </c>
      <c r="O428" s="4">
        <f t="shared" si="42"/>
        <v>8.0000000000026716E-3</v>
      </c>
      <c r="P428"/>
      <c r="Q428"/>
      <c r="R428"/>
      <c r="T428"/>
      <c r="U428"/>
      <c r="V428"/>
      <c r="W428"/>
      <c r="X428"/>
      <c r="Y428"/>
    </row>
    <row r="429" spans="1:27">
      <c r="A429"/>
      <c r="B429"/>
      <c r="C429"/>
      <c r="D429" s="1">
        <v>501607</v>
      </c>
      <c r="E429" s="1">
        <v>57.816000000000003</v>
      </c>
      <c r="F429" s="1">
        <v>57.811</v>
      </c>
      <c r="G429" s="1">
        <v>150.07300000000001</v>
      </c>
      <c r="H429">
        <v>275</v>
      </c>
      <c r="I429" s="1">
        <v>2</v>
      </c>
      <c r="J429" s="2">
        <v>0.55000000000000004</v>
      </c>
      <c r="K429" s="2">
        <v>0.51</v>
      </c>
      <c r="L429" s="4">
        <v>0.47</v>
      </c>
      <c r="M429" s="4">
        <f>AVERAGE(J429:L429)</f>
        <v>0.51</v>
      </c>
      <c r="N429" s="4">
        <f t="shared" si="41"/>
        <v>57.813500000000005</v>
      </c>
      <c r="O429" s="4">
        <f t="shared" si="42"/>
        <v>5.000000000002558E-3</v>
      </c>
      <c r="P429"/>
      <c r="Q429"/>
      <c r="R429"/>
      <c r="T429"/>
      <c r="U429"/>
      <c r="V429"/>
      <c r="W429"/>
      <c r="X429"/>
      <c r="Y429"/>
    </row>
    <row r="430" spans="1:27">
      <c r="A430"/>
      <c r="B430"/>
      <c r="C430"/>
      <c r="D430" s="1">
        <v>501565</v>
      </c>
      <c r="E430" s="1">
        <v>57.808</v>
      </c>
      <c r="F430" s="1">
        <v>57.820999999999998</v>
      </c>
      <c r="G430" s="1">
        <v>150.05699999999999</v>
      </c>
      <c r="H430">
        <v>190</v>
      </c>
      <c r="I430" s="1">
        <v>2</v>
      </c>
      <c r="J430" s="2">
        <v>0.55000000000000004</v>
      </c>
      <c r="K430" s="2">
        <v>0.52</v>
      </c>
      <c r="L430" s="4">
        <v>0.49</v>
      </c>
      <c r="M430" s="4">
        <f>AVERAGE(J430:L430)</f>
        <v>0.52</v>
      </c>
      <c r="N430" s="4">
        <f t="shared" si="41"/>
        <v>57.814499999999995</v>
      </c>
      <c r="O430" s="4">
        <f t="shared" si="42"/>
        <v>1.2999999999998124E-2</v>
      </c>
      <c r="P430"/>
      <c r="Q430"/>
      <c r="R430"/>
      <c r="T430"/>
      <c r="U430"/>
      <c r="V430"/>
      <c r="W430"/>
      <c r="X430"/>
      <c r="Y430"/>
    </row>
    <row r="431" spans="1:27">
      <c r="A431"/>
      <c r="B431"/>
      <c r="C431"/>
      <c r="D431" s="1">
        <v>501636</v>
      </c>
      <c r="E431" s="1">
        <v>57.808999999999997</v>
      </c>
      <c r="F431" s="1">
        <v>57.816000000000003</v>
      </c>
      <c r="G431" s="1">
        <v>150.08799999999999</v>
      </c>
      <c r="H431">
        <v>220</v>
      </c>
      <c r="I431" s="1">
        <v>2</v>
      </c>
      <c r="J431" s="2">
        <v>0.55000000000000004</v>
      </c>
      <c r="K431" s="2">
        <v>0.52</v>
      </c>
      <c r="L431" s="4">
        <v>0.47</v>
      </c>
      <c r="M431" s="4">
        <f>AVERAGE(J431:L431)</f>
        <v>0.51333333333333331</v>
      </c>
      <c r="N431" s="4">
        <f t="shared" si="41"/>
        <v>57.8125</v>
      </c>
      <c r="O431" s="4">
        <f t="shared" si="42"/>
        <v>7.0000000000050022E-3</v>
      </c>
      <c r="P431"/>
      <c r="Q431"/>
      <c r="R431"/>
      <c r="T431"/>
      <c r="U431"/>
      <c r="V431"/>
      <c r="W431"/>
      <c r="X431"/>
      <c r="Y431"/>
    </row>
    <row r="432" spans="1:27">
      <c r="A432"/>
      <c r="B432"/>
      <c r="C432"/>
      <c r="D432" s="1">
        <v>500904</v>
      </c>
      <c r="E432" s="1">
        <v>57.780999999999999</v>
      </c>
      <c r="F432" s="1">
        <v>57.767000000000003</v>
      </c>
      <c r="G432" s="1">
        <v>149.97999999999999</v>
      </c>
      <c r="H432">
        <v>190</v>
      </c>
      <c r="I432" s="1">
        <v>2</v>
      </c>
      <c r="J432" s="2">
        <v>0.53</v>
      </c>
      <c r="K432" s="2">
        <v>0.51</v>
      </c>
      <c r="L432" s="4">
        <v>0.46</v>
      </c>
      <c r="M432" s="4">
        <f>AVERAGE(J432:L432)</f>
        <v>0.5</v>
      </c>
      <c r="N432" s="4">
        <f t="shared" si="41"/>
        <v>57.774000000000001</v>
      </c>
      <c r="O432" s="4">
        <f t="shared" si="42"/>
        <v>1.3999999999995794E-2</v>
      </c>
      <c r="P432"/>
      <c r="Q432"/>
      <c r="R432"/>
      <c r="T432"/>
      <c r="U432"/>
      <c r="V432"/>
      <c r="W432"/>
      <c r="X432"/>
      <c r="Y432"/>
    </row>
    <row r="433" spans="1:25">
      <c r="A433"/>
      <c r="B433"/>
      <c r="C433"/>
      <c r="D433" s="1"/>
      <c r="E433" s="1"/>
      <c r="F433" s="1"/>
      <c r="G433" s="1"/>
      <c r="I433" s="1"/>
      <c r="N433" s="4"/>
      <c r="O433" s="4"/>
      <c r="P433"/>
      <c r="Q433"/>
      <c r="R433"/>
      <c r="T433"/>
      <c r="U433"/>
      <c r="V433"/>
      <c r="W433"/>
      <c r="X433"/>
      <c r="Y433"/>
    </row>
    <row r="434" spans="1:25">
      <c r="A434"/>
      <c r="B434">
        <v>1</v>
      </c>
      <c r="C434" t="s">
        <v>95</v>
      </c>
      <c r="F434"/>
      <c r="N434" s="4"/>
      <c r="O434" s="4"/>
      <c r="P434" s="3">
        <f>AVERAGE(D435:D439)</f>
        <v>500815.4</v>
      </c>
      <c r="Q434" s="3">
        <f>STDEV(D435:D439)</f>
        <v>348.64279714343735</v>
      </c>
      <c r="R434" s="2">
        <f>AVERAGE(E435:F439)</f>
        <v>57.792899999999989</v>
      </c>
      <c r="S434" s="2">
        <f>STDEV(N435:N439)</f>
        <v>1.7001470524633241E-2</v>
      </c>
      <c r="T434" s="2">
        <f>AVERAGE(G435:G439)</f>
        <v>149.94299999999998</v>
      </c>
      <c r="U434" s="2">
        <f>STDEV(G435:G439)</f>
        <v>3.2992423372646053E-2</v>
      </c>
      <c r="V434" s="2">
        <f>AVERAGE(M435:M439)</f>
        <v>0.51333333333333342</v>
      </c>
      <c r="W434" s="2">
        <f>AVERAGE(O435:O439)</f>
        <v>1.2600000000000477E-2</v>
      </c>
      <c r="X434"/>
      <c r="Y434"/>
    </row>
    <row r="435" spans="1:25">
      <c r="A435"/>
      <c r="B435"/>
      <c r="C435"/>
      <c r="D435" s="1">
        <v>500429</v>
      </c>
      <c r="E435" s="1">
        <v>57.765999999999998</v>
      </c>
      <c r="F435" s="1">
        <v>57.776000000000003</v>
      </c>
      <c r="G435" s="1">
        <v>149.941</v>
      </c>
      <c r="H435">
        <v>210</v>
      </c>
      <c r="I435" s="1">
        <v>2</v>
      </c>
      <c r="J435" s="2">
        <v>0.52</v>
      </c>
      <c r="K435" s="2">
        <v>0.51</v>
      </c>
      <c r="L435" s="4">
        <v>0.49</v>
      </c>
      <c r="M435" s="4">
        <f>AVERAGE(J435:L435)</f>
        <v>0.50666666666666671</v>
      </c>
      <c r="N435" s="4">
        <f t="shared" si="41"/>
        <v>57.771000000000001</v>
      </c>
      <c r="O435" s="4">
        <f t="shared" si="42"/>
        <v>1.0000000000005116E-2</v>
      </c>
      <c r="P435"/>
      <c r="Q435"/>
      <c r="R435"/>
      <c r="T435"/>
      <c r="U435"/>
      <c r="V435"/>
      <c r="W435"/>
      <c r="X435"/>
      <c r="Y435"/>
    </row>
    <row r="436" spans="1:25">
      <c r="A436"/>
      <c r="B436"/>
      <c r="C436"/>
      <c r="D436" s="1">
        <v>501302</v>
      </c>
      <c r="E436" s="1">
        <v>57.807000000000002</v>
      </c>
      <c r="F436" s="1">
        <v>57.829000000000001</v>
      </c>
      <c r="G436" s="1">
        <v>149.96</v>
      </c>
      <c r="H436">
        <v>235</v>
      </c>
      <c r="I436" s="1">
        <v>2</v>
      </c>
      <c r="J436" s="2">
        <v>0.55000000000000004</v>
      </c>
      <c r="K436" s="2">
        <v>0.52</v>
      </c>
      <c r="L436" s="4">
        <v>0.48</v>
      </c>
      <c r="M436" s="4">
        <f>AVERAGE(J436:L436)</f>
        <v>0.51666666666666672</v>
      </c>
      <c r="N436" s="4">
        <f t="shared" si="41"/>
        <v>57.817999999999998</v>
      </c>
      <c r="O436" s="4">
        <f t="shared" si="42"/>
        <v>2.1999999999998465E-2</v>
      </c>
      <c r="P436"/>
      <c r="Q436"/>
      <c r="R436"/>
      <c r="T436"/>
      <c r="U436"/>
      <c r="V436"/>
      <c r="W436"/>
      <c r="X436"/>
      <c r="Y436"/>
    </row>
    <row r="437" spans="1:25">
      <c r="A437"/>
      <c r="B437"/>
      <c r="C437"/>
      <c r="D437" s="1">
        <v>501036</v>
      </c>
      <c r="E437" s="1">
        <v>57.792999999999999</v>
      </c>
      <c r="F437" s="1">
        <v>57.801000000000002</v>
      </c>
      <c r="G437" s="1">
        <v>149.989</v>
      </c>
      <c r="H437">
        <v>220</v>
      </c>
      <c r="I437" s="1">
        <v>2</v>
      </c>
      <c r="J437" s="2">
        <v>0.55000000000000004</v>
      </c>
      <c r="K437" s="2">
        <v>0.52</v>
      </c>
      <c r="L437" s="4">
        <v>0.49</v>
      </c>
      <c r="M437" s="4">
        <f>AVERAGE(J437:L437)</f>
        <v>0.52</v>
      </c>
      <c r="N437" s="4">
        <f t="shared" si="41"/>
        <v>57.796999999999997</v>
      </c>
      <c r="O437" s="4">
        <f t="shared" si="42"/>
        <v>8.0000000000026716E-3</v>
      </c>
      <c r="P437"/>
      <c r="Q437"/>
      <c r="R437"/>
      <c r="T437"/>
      <c r="U437"/>
      <c r="V437"/>
      <c r="W437"/>
      <c r="X437"/>
      <c r="Y437"/>
    </row>
    <row r="438" spans="1:25">
      <c r="A438"/>
      <c r="B438"/>
      <c r="C438"/>
      <c r="D438" s="1">
        <v>500654</v>
      </c>
      <c r="E438" s="1">
        <v>57.777000000000001</v>
      </c>
      <c r="F438" s="1">
        <v>57.798999999999999</v>
      </c>
      <c r="G438" s="1">
        <v>149.91900000000001</v>
      </c>
      <c r="H438">
        <v>210</v>
      </c>
      <c r="I438" s="1">
        <v>2</v>
      </c>
      <c r="J438" s="2">
        <v>0.54</v>
      </c>
      <c r="K438" s="2">
        <v>0.51</v>
      </c>
      <c r="L438" s="4">
        <v>0.47</v>
      </c>
      <c r="M438" s="4">
        <f>AVERAGE(J438:L438)</f>
        <v>0.50666666666666671</v>
      </c>
      <c r="N438" s="4">
        <f t="shared" si="41"/>
        <v>57.787999999999997</v>
      </c>
      <c r="O438" s="4">
        <f t="shared" si="42"/>
        <v>2.1999999999998465E-2</v>
      </c>
      <c r="P438"/>
      <c r="Q438"/>
      <c r="R438"/>
      <c r="T438"/>
      <c r="U438"/>
      <c r="V438"/>
      <c r="W438"/>
      <c r="X438"/>
      <c r="Y438"/>
    </row>
    <row r="439" spans="1:25">
      <c r="A439"/>
      <c r="B439"/>
      <c r="C439"/>
      <c r="D439" s="1">
        <v>500656</v>
      </c>
      <c r="E439" s="1">
        <v>57.79</v>
      </c>
      <c r="F439" s="1">
        <v>57.790999999999997</v>
      </c>
      <c r="G439" s="1">
        <v>149.90600000000001</v>
      </c>
      <c r="H439">
        <v>240</v>
      </c>
      <c r="I439" s="1">
        <v>2</v>
      </c>
      <c r="J439" s="2">
        <v>0.54</v>
      </c>
      <c r="K439" s="2">
        <v>0.52</v>
      </c>
      <c r="L439" s="4">
        <v>0.49</v>
      </c>
      <c r="M439" s="4">
        <f>AVERAGE(J439:L439)</f>
        <v>0.51666666666666672</v>
      </c>
      <c r="N439" s="4">
        <f t="shared" si="41"/>
        <v>57.790499999999994</v>
      </c>
      <c r="O439" s="4">
        <f t="shared" si="42"/>
        <v>9.9999999999766942E-4</v>
      </c>
      <c r="P439"/>
      <c r="Q439"/>
      <c r="R439"/>
      <c r="T439"/>
      <c r="U439"/>
      <c r="V439"/>
      <c r="W439"/>
      <c r="X439"/>
      <c r="Y439"/>
    </row>
    <row r="440" spans="1:25">
      <c r="A440"/>
      <c r="B440">
        <v>1</v>
      </c>
      <c r="C440" t="s">
        <v>96</v>
      </c>
      <c r="F440"/>
      <c r="N440" s="4"/>
      <c r="O440" s="4"/>
      <c r="P440" s="3">
        <f>AVERAGE(D441:D446)</f>
        <v>500687.16666666669</v>
      </c>
      <c r="Q440" s="3">
        <f>STDEV(D441:D446)</f>
        <v>261.25039074930908</v>
      </c>
      <c r="R440" s="2">
        <f>AVERAGE(E441:F446)</f>
        <v>57.786999999999999</v>
      </c>
      <c r="S440" s="2">
        <f>STDEV(N441:N446)</f>
        <v>1.4310835055997576E-2</v>
      </c>
      <c r="T440" s="2">
        <f>AVERAGE(G441:G446)</f>
        <v>149.93550000000002</v>
      </c>
      <c r="U440" s="2">
        <f>STDEV(G441:G446)</f>
        <v>4.0028739675383396E-2</v>
      </c>
      <c r="V440" s="2">
        <f>AVERAGE(M441:M446)</f>
        <v>0.50611111111111107</v>
      </c>
      <c r="W440" s="2">
        <f>AVERAGE(O441:O446)</f>
        <v>6.3333333333327841E-3</v>
      </c>
      <c r="X440"/>
      <c r="Y440"/>
    </row>
    <row r="441" spans="1:25">
      <c r="A441"/>
      <c r="B441"/>
      <c r="C441"/>
      <c r="D441" s="1">
        <v>500504</v>
      </c>
      <c r="E441" s="1">
        <v>57.762</v>
      </c>
      <c r="F441" s="1">
        <v>57.780999999999999</v>
      </c>
      <c r="G441" s="1">
        <v>149.96</v>
      </c>
      <c r="H441">
        <v>200</v>
      </c>
      <c r="I441" s="1">
        <v>2</v>
      </c>
      <c r="J441" s="2">
        <v>0.52</v>
      </c>
      <c r="K441" s="2">
        <v>0.5</v>
      </c>
      <c r="L441" s="4">
        <v>0.47</v>
      </c>
      <c r="M441" s="4">
        <f t="shared" ref="M441:M446" si="44">AVERAGE(J441:L441)</f>
        <v>0.49666666666666665</v>
      </c>
      <c r="N441" s="4">
        <f t="shared" si="41"/>
        <v>57.771500000000003</v>
      </c>
      <c r="O441" s="4">
        <f t="shared" si="42"/>
        <v>1.8999999999998352E-2</v>
      </c>
      <c r="P441"/>
      <c r="Q441"/>
      <c r="R441"/>
      <c r="T441"/>
      <c r="U441"/>
      <c r="V441"/>
      <c r="W441"/>
      <c r="X441"/>
      <c r="Y441"/>
    </row>
    <row r="442" spans="1:25">
      <c r="A442"/>
      <c r="B442"/>
      <c r="C442"/>
      <c r="D442" s="1">
        <v>500557</v>
      </c>
      <c r="E442" s="1">
        <v>57.777000000000001</v>
      </c>
      <c r="F442" s="1">
        <v>57.781999999999996</v>
      </c>
      <c r="G442" s="1">
        <v>149.93600000000001</v>
      </c>
      <c r="H442">
        <v>200</v>
      </c>
      <c r="I442" s="1">
        <v>2.06</v>
      </c>
      <c r="J442" s="2">
        <v>0.54</v>
      </c>
      <c r="K442" s="2">
        <v>0.52</v>
      </c>
      <c r="L442" s="4">
        <v>0.47</v>
      </c>
      <c r="M442" s="4">
        <f t="shared" si="44"/>
        <v>0.51</v>
      </c>
      <c r="N442" s="4">
        <f t="shared" si="41"/>
        <v>57.779499999999999</v>
      </c>
      <c r="O442" s="4">
        <f t="shared" si="42"/>
        <v>4.9999999999954525E-3</v>
      </c>
      <c r="P442"/>
      <c r="Q442"/>
      <c r="R442"/>
      <c r="T442"/>
      <c r="U442"/>
      <c r="V442"/>
      <c r="W442"/>
      <c r="X442"/>
      <c r="Y442"/>
    </row>
    <row r="443" spans="1:25">
      <c r="A443"/>
      <c r="B443"/>
      <c r="C443"/>
      <c r="D443" s="1">
        <v>500966</v>
      </c>
      <c r="E443" s="1">
        <v>57.802999999999997</v>
      </c>
      <c r="F443" s="1">
        <v>57.805</v>
      </c>
      <c r="G443" s="1">
        <v>149.93</v>
      </c>
      <c r="H443">
        <v>200</v>
      </c>
      <c r="I443" s="1">
        <v>2.02</v>
      </c>
      <c r="J443" s="2">
        <v>0.53</v>
      </c>
      <c r="K443" s="2">
        <v>0.51</v>
      </c>
      <c r="L443" s="4">
        <v>0.48</v>
      </c>
      <c r="M443" s="4">
        <f t="shared" si="44"/>
        <v>0.50666666666666671</v>
      </c>
      <c r="N443" s="4">
        <f t="shared" si="41"/>
        <v>57.804000000000002</v>
      </c>
      <c r="O443" s="4">
        <f t="shared" si="42"/>
        <v>2.0000000000024443E-3</v>
      </c>
      <c r="P443"/>
      <c r="Q443"/>
      <c r="R443"/>
      <c r="T443"/>
      <c r="U443"/>
      <c r="V443"/>
      <c r="W443"/>
      <c r="X443"/>
      <c r="Y443"/>
    </row>
    <row r="444" spans="1:25">
      <c r="A444"/>
      <c r="B444"/>
      <c r="C444"/>
      <c r="D444" s="1">
        <v>500501</v>
      </c>
      <c r="E444" s="1">
        <v>57.790999999999997</v>
      </c>
      <c r="F444" s="1">
        <v>57.790999999999997</v>
      </c>
      <c r="G444" s="1">
        <v>149.86000000000001</v>
      </c>
      <c r="H444">
        <v>220</v>
      </c>
      <c r="I444" s="1">
        <v>2.02</v>
      </c>
      <c r="J444" s="2">
        <v>0.55000000000000004</v>
      </c>
      <c r="K444" s="2">
        <v>0.52</v>
      </c>
      <c r="L444" s="4">
        <v>0.47</v>
      </c>
      <c r="M444" s="4">
        <f t="shared" si="44"/>
        <v>0.51333333333333331</v>
      </c>
      <c r="N444" s="4">
        <f t="shared" si="41"/>
        <v>57.790999999999997</v>
      </c>
      <c r="O444" s="4">
        <f t="shared" si="42"/>
        <v>0</v>
      </c>
      <c r="P444"/>
      <c r="Q444"/>
      <c r="R444"/>
      <c r="T444"/>
      <c r="U444"/>
      <c r="V444"/>
      <c r="W444"/>
      <c r="X444"/>
      <c r="Y444"/>
    </row>
    <row r="445" spans="1:25">
      <c r="A445"/>
      <c r="B445"/>
      <c r="C445"/>
      <c r="D445" s="1">
        <v>500520</v>
      </c>
      <c r="E445" s="1">
        <v>57.771000000000001</v>
      </c>
      <c r="F445" s="1">
        <v>57.776000000000003</v>
      </c>
      <c r="G445" s="1">
        <v>149.95599999999999</v>
      </c>
      <c r="H445">
        <v>225</v>
      </c>
      <c r="I445" s="1">
        <v>2</v>
      </c>
      <c r="J445" s="2">
        <v>0.52</v>
      </c>
      <c r="K445" s="2">
        <v>0.51</v>
      </c>
      <c r="L445" s="4">
        <v>0.47</v>
      </c>
      <c r="M445" s="4">
        <f t="shared" si="44"/>
        <v>0.5</v>
      </c>
      <c r="N445" s="4">
        <f t="shared" si="41"/>
        <v>57.773499999999999</v>
      </c>
      <c r="O445" s="4">
        <f t="shared" si="42"/>
        <v>5.000000000002558E-3</v>
      </c>
      <c r="P445"/>
      <c r="Q445"/>
      <c r="R445"/>
      <c r="T445"/>
      <c r="U445"/>
      <c r="V445"/>
      <c r="W445"/>
      <c r="X445"/>
      <c r="Y445"/>
    </row>
    <row r="446" spans="1:25">
      <c r="A446"/>
      <c r="B446"/>
      <c r="C446"/>
      <c r="D446" s="1">
        <v>501075</v>
      </c>
      <c r="E446" s="1">
        <v>57.805999999999997</v>
      </c>
      <c r="F446" s="1">
        <v>57.798999999999999</v>
      </c>
      <c r="G446" s="1">
        <v>149.971</v>
      </c>
      <c r="H446">
        <v>195</v>
      </c>
      <c r="I446" s="1">
        <v>2.02</v>
      </c>
      <c r="J446" s="2">
        <v>0.54</v>
      </c>
      <c r="K446" s="2">
        <v>0.51</v>
      </c>
      <c r="L446" s="4">
        <v>0.48</v>
      </c>
      <c r="M446" s="4">
        <f t="shared" si="44"/>
        <v>0.51</v>
      </c>
      <c r="N446" s="4">
        <f t="shared" si="41"/>
        <v>57.802499999999995</v>
      </c>
      <c r="O446" s="4">
        <f t="shared" si="42"/>
        <v>6.9999999999978968E-3</v>
      </c>
      <c r="P446"/>
      <c r="Q446"/>
      <c r="R446"/>
      <c r="T446"/>
      <c r="U446"/>
      <c r="V446"/>
      <c r="W446"/>
      <c r="X446"/>
      <c r="Y446"/>
    </row>
    <row r="447" spans="1:25">
      <c r="A447"/>
      <c r="B447">
        <v>1</v>
      </c>
      <c r="C447" t="s">
        <v>93</v>
      </c>
      <c r="F447"/>
      <c r="N447" s="4"/>
      <c r="O447" s="4"/>
      <c r="P447" s="3">
        <f>AVERAGE(D448:D454)</f>
        <v>501104.14285714284</v>
      </c>
      <c r="Q447" s="3">
        <f>STDEV(D448:D454)</f>
        <v>195.19001730914121</v>
      </c>
      <c r="R447" s="2">
        <f>AVERAGE(E448:F454)</f>
        <v>57.804857142857152</v>
      </c>
      <c r="S447" s="2">
        <f>STDEV(N448:N454)</f>
        <v>1.1342083456881539E-2</v>
      </c>
      <c r="T447" s="2">
        <f>AVERAGE(G448:G454)</f>
        <v>149.96814285714285</v>
      </c>
      <c r="U447" s="2">
        <f>STDEV(G448:G454)</f>
        <v>4.1866568092091522E-2</v>
      </c>
      <c r="V447" s="2">
        <f>AVERAGE(M448:M454)</f>
        <v>0.50428571428571423</v>
      </c>
      <c r="W447" s="2">
        <f>AVERAGE(O448:O454)</f>
        <v>1.1714285714285819E-2</v>
      </c>
      <c r="X447"/>
      <c r="Y447"/>
    </row>
    <row r="448" spans="1:25">
      <c r="A448"/>
      <c r="B448"/>
      <c r="C448"/>
      <c r="D448" s="1">
        <v>501487</v>
      </c>
      <c r="E448" s="1">
        <v>57.814</v>
      </c>
      <c r="F448" s="1">
        <v>57.816000000000003</v>
      </c>
      <c r="G448" s="1">
        <v>150.03</v>
      </c>
      <c r="H448">
        <v>180</v>
      </c>
      <c r="I448" s="1">
        <v>2.04</v>
      </c>
      <c r="J448" s="2">
        <v>0.5</v>
      </c>
      <c r="K448" s="2">
        <v>0.5</v>
      </c>
      <c r="L448" s="4">
        <v>0.46</v>
      </c>
      <c r="M448" s="4">
        <f t="shared" ref="M448:M454" si="45">AVERAGE(J448:L448)</f>
        <v>0.48666666666666664</v>
      </c>
      <c r="N448" s="4">
        <f t="shared" si="41"/>
        <v>57.814999999999998</v>
      </c>
      <c r="O448" s="4">
        <f t="shared" si="42"/>
        <v>2.0000000000024443E-3</v>
      </c>
      <c r="P448"/>
      <c r="Q448"/>
      <c r="R448"/>
      <c r="T448"/>
      <c r="U448"/>
      <c r="V448"/>
      <c r="W448"/>
      <c r="X448"/>
      <c r="Y448"/>
    </row>
    <row r="449" spans="1:25">
      <c r="A449"/>
      <c r="B449"/>
      <c r="C449"/>
      <c r="D449" s="1">
        <v>500922</v>
      </c>
      <c r="E449" s="1">
        <v>57.776000000000003</v>
      </c>
      <c r="F449" s="1">
        <v>57.807000000000002</v>
      </c>
      <c r="G449" s="1">
        <v>149.983</v>
      </c>
      <c r="H449">
        <v>235</v>
      </c>
      <c r="I449" s="1">
        <v>2</v>
      </c>
      <c r="J449" s="2">
        <v>0.51</v>
      </c>
      <c r="K449" s="2">
        <v>0.52</v>
      </c>
      <c r="L449" s="4">
        <v>0.47</v>
      </c>
      <c r="M449" s="4">
        <f t="shared" si="45"/>
        <v>0.5</v>
      </c>
      <c r="N449" s="4">
        <f t="shared" si="41"/>
        <v>57.791499999999999</v>
      </c>
      <c r="O449" s="4">
        <f t="shared" si="42"/>
        <v>3.0999999999998806E-2</v>
      </c>
      <c r="P449"/>
      <c r="Q449"/>
      <c r="R449"/>
      <c r="T449"/>
      <c r="U449"/>
      <c r="V449"/>
      <c r="W449"/>
      <c r="X449"/>
      <c r="Y449"/>
    </row>
    <row r="450" spans="1:25">
      <c r="A450"/>
      <c r="B450"/>
      <c r="C450"/>
      <c r="D450" s="1">
        <v>501203</v>
      </c>
      <c r="E450" s="1">
        <v>57.813000000000002</v>
      </c>
      <c r="F450" s="1">
        <v>57.817</v>
      </c>
      <c r="G450" s="1">
        <v>149.94399999999999</v>
      </c>
      <c r="H450">
        <v>200</v>
      </c>
      <c r="I450" s="1">
        <v>2</v>
      </c>
      <c r="J450" s="2">
        <v>0.54</v>
      </c>
      <c r="K450" s="2">
        <v>0.52</v>
      </c>
      <c r="L450" s="4">
        <v>0.48</v>
      </c>
      <c r="M450" s="4">
        <f t="shared" si="45"/>
        <v>0.51333333333333331</v>
      </c>
      <c r="N450" s="4">
        <f t="shared" si="41"/>
        <v>57.814999999999998</v>
      </c>
      <c r="O450" s="4">
        <f t="shared" si="42"/>
        <v>3.9999999999977831E-3</v>
      </c>
      <c r="P450"/>
      <c r="Q450"/>
      <c r="R450"/>
      <c r="T450"/>
      <c r="U450"/>
      <c r="V450"/>
      <c r="W450"/>
      <c r="X450"/>
      <c r="Y450"/>
    </row>
    <row r="451" spans="1:25">
      <c r="A451"/>
      <c r="B451"/>
      <c r="C451"/>
      <c r="D451" s="1">
        <v>501038</v>
      </c>
      <c r="E451" s="1">
        <v>57.796999999999997</v>
      </c>
      <c r="F451" s="1">
        <v>57.792000000000002</v>
      </c>
      <c r="G451" s="1">
        <v>150.00200000000001</v>
      </c>
      <c r="H451">
        <v>250</v>
      </c>
      <c r="I451" s="1">
        <v>2.04</v>
      </c>
      <c r="J451" s="2">
        <v>0.55000000000000004</v>
      </c>
      <c r="K451" s="2">
        <v>0.52</v>
      </c>
      <c r="L451" s="4">
        <v>0.48</v>
      </c>
      <c r="M451" s="4">
        <f t="shared" si="45"/>
        <v>0.51666666666666672</v>
      </c>
      <c r="N451" s="4">
        <f t="shared" si="41"/>
        <v>57.794499999999999</v>
      </c>
      <c r="O451" s="4">
        <f t="shared" si="42"/>
        <v>4.9999999999954525E-3</v>
      </c>
      <c r="P451"/>
      <c r="Q451"/>
      <c r="R451"/>
      <c r="T451"/>
      <c r="U451"/>
      <c r="V451"/>
      <c r="W451"/>
      <c r="X451"/>
      <c r="Y451"/>
    </row>
    <row r="452" spans="1:25">
      <c r="A452"/>
      <c r="B452"/>
      <c r="C452"/>
      <c r="D452" s="1">
        <v>501062</v>
      </c>
      <c r="E452" s="1">
        <v>57.807000000000002</v>
      </c>
      <c r="F452" s="1">
        <v>57.816000000000003</v>
      </c>
      <c r="G452" s="1">
        <v>149.922</v>
      </c>
      <c r="H452">
        <v>165</v>
      </c>
      <c r="I452" s="1">
        <v>2</v>
      </c>
      <c r="J452" s="2">
        <v>0.52</v>
      </c>
      <c r="K452" s="2">
        <v>0.5</v>
      </c>
      <c r="L452" s="4">
        <v>0.47</v>
      </c>
      <c r="M452" s="4">
        <f t="shared" si="45"/>
        <v>0.49666666666666665</v>
      </c>
      <c r="N452" s="4">
        <f t="shared" si="41"/>
        <v>57.811500000000002</v>
      </c>
      <c r="O452" s="4">
        <f t="shared" si="42"/>
        <v>9.0000000000003411E-3</v>
      </c>
      <c r="P452"/>
      <c r="Q452"/>
      <c r="R452"/>
      <c r="T452"/>
      <c r="U452"/>
      <c r="V452"/>
      <c r="W452"/>
      <c r="X452"/>
      <c r="Y452"/>
    </row>
    <row r="453" spans="1:25">
      <c r="A453"/>
      <c r="B453"/>
      <c r="C453"/>
      <c r="D453" s="1">
        <v>500923</v>
      </c>
      <c r="E453" s="1">
        <v>57.796999999999997</v>
      </c>
      <c r="F453" s="1">
        <v>57.787999999999997</v>
      </c>
      <c r="G453" s="1">
        <v>149.97800000000001</v>
      </c>
      <c r="H453">
        <v>200</v>
      </c>
      <c r="I453" s="1">
        <v>2</v>
      </c>
      <c r="J453" s="2">
        <v>0.55000000000000004</v>
      </c>
      <c r="K453" s="2">
        <v>0.52</v>
      </c>
      <c r="L453" s="4">
        <v>0.48</v>
      </c>
      <c r="M453" s="4">
        <f t="shared" si="45"/>
        <v>0.51666666666666672</v>
      </c>
      <c r="N453" s="4">
        <f t="shared" si="41"/>
        <v>57.792499999999997</v>
      </c>
      <c r="O453" s="4">
        <f t="shared" si="42"/>
        <v>9.0000000000003411E-3</v>
      </c>
      <c r="P453"/>
      <c r="Q453"/>
      <c r="R453"/>
      <c r="T453"/>
      <c r="U453"/>
      <c r="V453"/>
      <c r="W453"/>
      <c r="X453"/>
      <c r="Y453"/>
    </row>
    <row r="454" spans="1:25">
      <c r="A454"/>
      <c r="B454"/>
      <c r="C454"/>
      <c r="D454" s="1">
        <v>501094</v>
      </c>
      <c r="E454" s="1">
        <v>57.825000000000003</v>
      </c>
      <c r="F454" s="1">
        <v>57.802999999999997</v>
      </c>
      <c r="G454" s="1">
        <v>149.91800000000001</v>
      </c>
      <c r="H454">
        <v>180</v>
      </c>
      <c r="I454" s="1">
        <v>2</v>
      </c>
      <c r="J454" s="2">
        <v>0.53</v>
      </c>
      <c r="K454" s="2">
        <v>0.5</v>
      </c>
      <c r="L454" s="4">
        <v>0.47</v>
      </c>
      <c r="M454" s="4">
        <f t="shared" si="45"/>
        <v>0.5</v>
      </c>
      <c r="N454" s="4">
        <f t="shared" si="41"/>
        <v>57.814</v>
      </c>
      <c r="O454" s="4">
        <f t="shared" si="42"/>
        <v>2.2000000000005571E-2</v>
      </c>
      <c r="P454"/>
      <c r="Q454"/>
      <c r="R454"/>
      <c r="T454"/>
      <c r="U454"/>
      <c r="V454"/>
      <c r="W454"/>
      <c r="X454"/>
      <c r="Y454"/>
    </row>
    <row r="455" spans="1:25">
      <c r="A455"/>
      <c r="B455">
        <v>1</v>
      </c>
      <c r="C455" t="s">
        <v>92</v>
      </c>
      <c r="F455"/>
      <c r="N455" s="4"/>
      <c r="O455" s="4"/>
      <c r="P455" s="3">
        <f>AVERAGE(D456:D462)</f>
        <v>501173.42857142858</v>
      </c>
      <c r="Q455" s="3">
        <f>STDEV(D456:D462)</f>
        <v>169.70941551453683</v>
      </c>
      <c r="R455" s="2">
        <f>AVERAGE(E456:F462)</f>
        <v>57.805071428571424</v>
      </c>
      <c r="S455" s="2">
        <f>STDEV(N456:N462)</f>
        <v>8.9416095280650306E-3</v>
      </c>
      <c r="T455" s="2">
        <f>AVERAGE(G456:G462)</f>
        <v>149.98814285714283</v>
      </c>
      <c r="U455" s="2">
        <f>STDEV(G456:G462)</f>
        <v>5.0396522933729974E-2</v>
      </c>
      <c r="V455" s="2">
        <f>AVERAGE(M456:M462)</f>
        <v>0.50761904761904764</v>
      </c>
      <c r="W455" s="2">
        <f>AVERAGE(O456:O462)</f>
        <v>8.7142857142857057E-3</v>
      </c>
      <c r="X455"/>
      <c r="Y455"/>
    </row>
    <row r="456" spans="1:25">
      <c r="A456"/>
      <c r="B456"/>
      <c r="C456"/>
      <c r="D456" s="1">
        <v>501114</v>
      </c>
      <c r="E456" s="1">
        <v>57.796999999999997</v>
      </c>
      <c r="F456" s="1">
        <v>57.789000000000001</v>
      </c>
      <c r="G456" s="1">
        <v>150.035</v>
      </c>
      <c r="H456">
        <v>250</v>
      </c>
      <c r="I456" s="1">
        <v>2</v>
      </c>
      <c r="J456" s="2">
        <v>0.55000000000000004</v>
      </c>
      <c r="K456" s="2">
        <v>0.52</v>
      </c>
      <c r="L456" s="4">
        <v>0.48</v>
      </c>
      <c r="M456" s="4">
        <f t="shared" ref="M456:M462" si="46">AVERAGE(J456:L456)</f>
        <v>0.51666666666666672</v>
      </c>
      <c r="N456" s="4">
        <f t="shared" si="41"/>
        <v>57.792999999999999</v>
      </c>
      <c r="O456" s="4">
        <f t="shared" si="42"/>
        <v>7.9999999999955662E-3</v>
      </c>
      <c r="P456"/>
      <c r="Q456"/>
      <c r="R456"/>
      <c r="T456"/>
      <c r="U456"/>
      <c r="V456"/>
      <c r="W456"/>
      <c r="X456"/>
      <c r="Y456"/>
    </row>
    <row r="457" spans="1:25">
      <c r="A457"/>
      <c r="B457"/>
      <c r="C457"/>
      <c r="D457" s="1">
        <v>501168</v>
      </c>
      <c r="E457" s="1">
        <v>57.796999999999997</v>
      </c>
      <c r="F457" s="1">
        <v>57.805999999999997</v>
      </c>
      <c r="G457" s="1">
        <v>150.006</v>
      </c>
      <c r="H457">
        <v>225</v>
      </c>
      <c r="I457" s="1">
        <v>2</v>
      </c>
      <c r="J457" s="2">
        <v>0.53</v>
      </c>
      <c r="K457" s="2">
        <v>0.51</v>
      </c>
      <c r="L457" s="4">
        <v>0.48</v>
      </c>
      <c r="M457" s="4">
        <f t="shared" si="46"/>
        <v>0.50666666666666671</v>
      </c>
      <c r="N457" s="4">
        <f t="shared" si="41"/>
        <v>57.801499999999997</v>
      </c>
      <c r="O457" s="4">
        <f t="shared" si="42"/>
        <v>9.0000000000003411E-3</v>
      </c>
      <c r="P457"/>
      <c r="Q457"/>
      <c r="R457"/>
      <c r="T457"/>
      <c r="U457"/>
      <c r="V457"/>
      <c r="W457"/>
      <c r="X457"/>
      <c r="Y457"/>
    </row>
    <row r="458" spans="1:25">
      <c r="A458"/>
      <c r="B458"/>
      <c r="C458"/>
      <c r="D458" s="1">
        <v>501187</v>
      </c>
      <c r="E458" s="1">
        <v>57.802</v>
      </c>
      <c r="F458" s="1">
        <v>57.804000000000002</v>
      </c>
      <c r="G458" s="1">
        <v>150.00299999999999</v>
      </c>
      <c r="H458">
        <v>200</v>
      </c>
      <c r="I458" s="1">
        <v>2.06</v>
      </c>
      <c r="J458" s="2">
        <v>0.51</v>
      </c>
      <c r="K458" s="2">
        <v>0.5</v>
      </c>
      <c r="L458" s="4">
        <v>0.46</v>
      </c>
      <c r="M458" s="4">
        <f t="shared" si="46"/>
        <v>0.49</v>
      </c>
      <c r="N458" s="4">
        <f t="shared" si="41"/>
        <v>57.802999999999997</v>
      </c>
      <c r="O458" s="4">
        <f t="shared" si="42"/>
        <v>2.0000000000024443E-3</v>
      </c>
      <c r="P458"/>
      <c r="Q458"/>
      <c r="R458"/>
      <c r="T458"/>
      <c r="U458"/>
      <c r="V458"/>
      <c r="W458"/>
      <c r="X458"/>
      <c r="Y458"/>
    </row>
    <row r="459" spans="1:25">
      <c r="A459"/>
      <c r="B459"/>
      <c r="C459"/>
      <c r="D459" s="1">
        <v>501349</v>
      </c>
      <c r="E459" s="1">
        <v>57.805</v>
      </c>
      <c r="F459" s="1">
        <v>57.82</v>
      </c>
      <c r="G459" s="1">
        <v>150.00200000000001</v>
      </c>
      <c r="H459">
        <v>220</v>
      </c>
      <c r="I459" s="1">
        <v>2</v>
      </c>
      <c r="J459" s="2">
        <v>0.52</v>
      </c>
      <c r="K459" s="2">
        <v>0.51</v>
      </c>
      <c r="L459" s="4">
        <v>0.47</v>
      </c>
      <c r="M459" s="4">
        <f t="shared" si="46"/>
        <v>0.5</v>
      </c>
      <c r="N459" s="4">
        <f t="shared" si="41"/>
        <v>57.8125</v>
      </c>
      <c r="O459" s="4">
        <f t="shared" si="42"/>
        <v>1.5000000000000568E-2</v>
      </c>
      <c r="P459"/>
      <c r="Q459"/>
      <c r="R459"/>
      <c r="T459"/>
      <c r="U459"/>
      <c r="V459"/>
      <c r="W459"/>
      <c r="X459"/>
      <c r="Y459"/>
    </row>
    <row r="460" spans="1:25">
      <c r="A460"/>
      <c r="B460"/>
      <c r="C460"/>
      <c r="D460" s="1">
        <v>501080</v>
      </c>
      <c r="E460" s="1">
        <v>57.802</v>
      </c>
      <c r="F460" s="1">
        <v>57.792000000000002</v>
      </c>
      <c r="G460" s="1">
        <v>150.001</v>
      </c>
      <c r="H460">
        <v>250</v>
      </c>
      <c r="I460" s="1">
        <v>2</v>
      </c>
      <c r="J460" s="2">
        <v>0.55000000000000004</v>
      </c>
      <c r="K460" s="2">
        <v>0.52</v>
      </c>
      <c r="L460" s="4">
        <v>0.47</v>
      </c>
      <c r="M460" s="4">
        <f t="shared" si="46"/>
        <v>0.51333333333333331</v>
      </c>
      <c r="N460" s="4">
        <f t="shared" si="41"/>
        <v>57.796999999999997</v>
      </c>
      <c r="O460" s="4">
        <f t="shared" si="42"/>
        <v>9.9999999999980105E-3</v>
      </c>
      <c r="P460"/>
      <c r="Q460"/>
      <c r="R460"/>
      <c r="T460"/>
      <c r="U460"/>
      <c r="V460"/>
      <c r="W460"/>
      <c r="X460"/>
      <c r="Y460"/>
    </row>
    <row r="461" spans="1:25">
      <c r="A461"/>
      <c r="B461"/>
      <c r="C461"/>
      <c r="D461" s="1">
        <v>501412</v>
      </c>
      <c r="E461" s="1">
        <v>57.817</v>
      </c>
      <c r="F461" s="1">
        <v>57.819000000000003</v>
      </c>
      <c r="G461" s="1">
        <v>149.99199999999999</v>
      </c>
      <c r="H461">
        <v>210</v>
      </c>
      <c r="I461" s="1">
        <v>2.0099999999999998</v>
      </c>
      <c r="J461" s="2">
        <v>0.55000000000000004</v>
      </c>
      <c r="K461" s="2">
        <v>0.52</v>
      </c>
      <c r="L461" s="4">
        <v>0.49</v>
      </c>
      <c r="M461" s="4">
        <f t="shared" si="46"/>
        <v>0.52</v>
      </c>
      <c r="N461" s="4">
        <f t="shared" si="41"/>
        <v>57.817999999999998</v>
      </c>
      <c r="O461" s="4">
        <f t="shared" si="42"/>
        <v>2.0000000000024443E-3</v>
      </c>
      <c r="P461"/>
      <c r="Q461"/>
      <c r="R461"/>
      <c r="T461"/>
      <c r="U461"/>
      <c r="V461"/>
      <c r="W461"/>
      <c r="X461"/>
      <c r="Y461"/>
    </row>
    <row r="462" spans="1:25">
      <c r="A462"/>
      <c r="B462"/>
      <c r="C462"/>
      <c r="D462" s="1">
        <v>500904</v>
      </c>
      <c r="E462" s="1">
        <v>57.802999999999997</v>
      </c>
      <c r="F462" s="1">
        <v>57.817999999999998</v>
      </c>
      <c r="G462" s="1">
        <v>149.87799999999999</v>
      </c>
      <c r="H462">
        <v>200</v>
      </c>
      <c r="I462" s="1">
        <v>2.0499999999999998</v>
      </c>
      <c r="J462" s="2">
        <v>0.54</v>
      </c>
      <c r="K462" s="2">
        <v>0.51</v>
      </c>
      <c r="L462" s="4">
        <v>0.47</v>
      </c>
      <c r="M462" s="4">
        <f t="shared" si="46"/>
        <v>0.50666666666666671</v>
      </c>
      <c r="N462" s="4">
        <f t="shared" si="41"/>
        <v>57.810499999999998</v>
      </c>
      <c r="O462" s="4">
        <f t="shared" si="42"/>
        <v>1.5000000000000568E-2</v>
      </c>
      <c r="P462"/>
      <c r="Q462"/>
      <c r="R462"/>
      <c r="T462"/>
      <c r="U462"/>
      <c r="V462"/>
      <c r="W462"/>
      <c r="X462"/>
      <c r="Y462"/>
    </row>
    <row r="463" spans="1:25">
      <c r="A463"/>
      <c r="B463"/>
      <c r="C463"/>
      <c r="D463" s="1"/>
      <c r="E463" s="1"/>
      <c r="F463" s="1"/>
      <c r="G463" s="1"/>
      <c r="I463" s="1"/>
      <c r="N463" s="4"/>
      <c r="O463" s="4"/>
      <c r="P463"/>
      <c r="Q463"/>
      <c r="R463"/>
      <c r="T463"/>
      <c r="U463"/>
      <c r="V463"/>
      <c r="W463"/>
      <c r="X463"/>
      <c r="Y463"/>
    </row>
    <row r="464" spans="1:25">
      <c r="A464"/>
      <c r="B464">
        <v>2</v>
      </c>
      <c r="C464" t="s">
        <v>90</v>
      </c>
      <c r="F464"/>
      <c r="N464" s="4"/>
      <c r="O464" s="4"/>
      <c r="P464" s="3">
        <f>AVERAGE(D465:D471)</f>
        <v>501569</v>
      </c>
      <c r="Q464" s="3">
        <f>STDEV(D465:D471)</f>
        <v>756.96587329504712</v>
      </c>
      <c r="R464" s="2">
        <f>AVERAGE(E465:F471)</f>
        <v>57.815999999999995</v>
      </c>
      <c r="S464" s="2">
        <f>STDEV(N465:N471)</f>
        <v>2.7156951228000787E-2</v>
      </c>
      <c r="T464" s="2">
        <f>AVERAGE(G465:G471)</f>
        <v>150.04928571428567</v>
      </c>
      <c r="U464" s="2">
        <f>STDEV(G465:G471)</f>
        <v>9.5783983152563673E-2</v>
      </c>
      <c r="V464" s="2">
        <f>AVERAGE(M465:M471)</f>
        <v>0.50857142857142856</v>
      </c>
      <c r="W464" s="2">
        <f>AVERAGE(O465:O471)</f>
        <v>9.7142857142854065E-3</v>
      </c>
      <c r="X464"/>
      <c r="Y464"/>
    </row>
    <row r="465" spans="1:25" ht="12" customHeight="1">
      <c r="A465"/>
      <c r="B465"/>
      <c r="C465"/>
      <c r="D465" s="1">
        <v>503059</v>
      </c>
      <c r="E465" s="1">
        <v>57.863</v>
      </c>
      <c r="F465" s="1">
        <v>57.862000000000002</v>
      </c>
      <c r="G465" s="1">
        <v>150.25299999999999</v>
      </c>
      <c r="H465">
        <v>190</v>
      </c>
      <c r="I465" s="1">
        <v>2</v>
      </c>
      <c r="J465" s="2">
        <v>0.54</v>
      </c>
      <c r="K465" s="2">
        <v>0.5</v>
      </c>
      <c r="L465" s="4">
        <v>0.45</v>
      </c>
      <c r="M465" s="4">
        <f t="shared" ref="M465:M471" si="47">AVERAGE(J465:L465)</f>
        <v>0.49666666666666665</v>
      </c>
      <c r="N465" s="4">
        <f t="shared" si="41"/>
        <v>57.862499999999997</v>
      </c>
      <c r="O465" s="4">
        <f t="shared" si="42"/>
        <v>9.9999999999766942E-4</v>
      </c>
      <c r="P465"/>
      <c r="Q465"/>
      <c r="R465"/>
      <c r="T465"/>
      <c r="U465"/>
      <c r="V465"/>
      <c r="W465"/>
      <c r="X465"/>
      <c r="Y465"/>
    </row>
    <row r="466" spans="1:25">
      <c r="A466"/>
      <c r="B466"/>
      <c r="C466"/>
      <c r="D466" s="1">
        <v>500926</v>
      </c>
      <c r="E466" s="1">
        <v>57.790999999999997</v>
      </c>
      <c r="F466" s="1">
        <v>57.795999999999999</v>
      </c>
      <c r="G466" s="1">
        <v>149.97399999999999</v>
      </c>
      <c r="H466">
        <v>170</v>
      </c>
      <c r="I466" s="1">
        <v>2.0499999999999998</v>
      </c>
      <c r="J466" s="2">
        <v>0.53</v>
      </c>
      <c r="K466" s="2">
        <v>0.52</v>
      </c>
      <c r="L466" s="4">
        <v>0.49</v>
      </c>
      <c r="M466" s="4">
        <f t="shared" si="47"/>
        <v>0.51333333333333331</v>
      </c>
      <c r="N466" s="4">
        <f t="shared" si="41"/>
        <v>57.793499999999995</v>
      </c>
      <c r="O466" s="4">
        <f t="shared" si="42"/>
        <v>5.000000000002558E-3</v>
      </c>
      <c r="P466"/>
      <c r="Q466"/>
      <c r="R466"/>
      <c r="T466"/>
      <c r="U466"/>
      <c r="V466"/>
      <c r="W466"/>
      <c r="X466"/>
      <c r="Y466"/>
    </row>
    <row r="467" spans="1:25">
      <c r="A467"/>
      <c r="B467"/>
      <c r="C467"/>
      <c r="D467" s="1">
        <v>500842</v>
      </c>
      <c r="E467" s="1">
        <v>57.79</v>
      </c>
      <c r="F467" s="1">
        <v>57.78</v>
      </c>
      <c r="G467" s="1">
        <v>149.99299999999999</v>
      </c>
      <c r="H467">
        <v>190</v>
      </c>
      <c r="I467" s="1">
        <v>2.1</v>
      </c>
      <c r="J467" s="2">
        <v>0.54</v>
      </c>
      <c r="K467" s="2">
        <v>0.51</v>
      </c>
      <c r="L467" s="4">
        <v>0.48</v>
      </c>
      <c r="M467" s="4">
        <f t="shared" si="47"/>
        <v>0.51</v>
      </c>
      <c r="N467" s="4">
        <f t="shared" si="41"/>
        <v>57.784999999999997</v>
      </c>
      <c r="O467" s="4">
        <f t="shared" si="42"/>
        <v>9.9999999999980105E-3</v>
      </c>
      <c r="P467"/>
      <c r="Q467"/>
      <c r="R467"/>
      <c r="T467"/>
      <c r="U467"/>
      <c r="V467"/>
      <c r="W467"/>
      <c r="X467"/>
      <c r="Y467"/>
    </row>
    <row r="468" spans="1:25">
      <c r="A468"/>
      <c r="B468"/>
      <c r="C468"/>
      <c r="D468" s="1">
        <v>501857</v>
      </c>
      <c r="E468" s="1">
        <v>57.844000000000001</v>
      </c>
      <c r="F468" s="1">
        <v>57.826999999999998</v>
      </c>
      <c r="G468" s="1">
        <v>150.03399999999999</v>
      </c>
      <c r="H468">
        <v>180</v>
      </c>
      <c r="I468" s="1">
        <v>2.0099999999999998</v>
      </c>
      <c r="J468" s="2">
        <v>0.55000000000000004</v>
      </c>
      <c r="K468" s="2">
        <v>0.52</v>
      </c>
      <c r="L468" s="4">
        <v>0.48</v>
      </c>
      <c r="M468" s="4">
        <f t="shared" si="47"/>
        <v>0.51666666666666672</v>
      </c>
      <c r="N468" s="4">
        <f t="shared" si="41"/>
        <v>57.835499999999996</v>
      </c>
      <c r="O468" s="4">
        <f t="shared" si="42"/>
        <v>1.7000000000003013E-2</v>
      </c>
      <c r="P468"/>
      <c r="Q468"/>
      <c r="R468"/>
      <c r="T468"/>
      <c r="U468"/>
      <c r="V468"/>
      <c r="W468"/>
      <c r="X468"/>
      <c r="Y468"/>
    </row>
    <row r="469" spans="1:25">
      <c r="A469"/>
      <c r="B469"/>
      <c r="C469"/>
      <c r="D469" s="1">
        <v>501230</v>
      </c>
      <c r="E469" s="1">
        <v>57.804000000000002</v>
      </c>
      <c r="F469" s="1">
        <v>57.814</v>
      </c>
      <c r="G469" s="1">
        <v>149.98400000000001</v>
      </c>
      <c r="H469">
        <v>180</v>
      </c>
      <c r="I469" s="1">
        <v>2.12</v>
      </c>
      <c r="J469" s="2">
        <v>0.55000000000000004</v>
      </c>
      <c r="K469" s="2">
        <v>0.52</v>
      </c>
      <c r="L469" s="4">
        <v>0.47</v>
      </c>
      <c r="M469" s="4">
        <f t="shared" si="47"/>
        <v>0.51333333333333331</v>
      </c>
      <c r="N469" s="4">
        <f t="shared" si="41"/>
        <v>57.808999999999997</v>
      </c>
      <c r="O469" s="4">
        <f t="shared" si="42"/>
        <v>9.9999999999980105E-3</v>
      </c>
      <c r="P469"/>
      <c r="Q469"/>
      <c r="R469"/>
      <c r="T469"/>
      <c r="U469"/>
      <c r="V469"/>
      <c r="W469"/>
      <c r="X469"/>
      <c r="Y469"/>
    </row>
    <row r="470" spans="1:25">
      <c r="A470"/>
      <c r="B470"/>
      <c r="C470"/>
      <c r="D470" s="1">
        <v>501729</v>
      </c>
      <c r="E470" s="1">
        <v>57.835999999999999</v>
      </c>
      <c r="F470" s="1">
        <v>57.817</v>
      </c>
      <c r="G470" s="1">
        <v>150.04400000000001</v>
      </c>
      <c r="H470">
        <v>160</v>
      </c>
      <c r="I470" s="1">
        <v>2.13</v>
      </c>
      <c r="J470" s="2">
        <v>0.53</v>
      </c>
      <c r="K470" s="2">
        <v>0.5</v>
      </c>
      <c r="L470" s="4">
        <v>0.47</v>
      </c>
      <c r="M470" s="4">
        <f t="shared" si="47"/>
        <v>0.5</v>
      </c>
      <c r="N470" s="4">
        <f t="shared" si="41"/>
        <v>57.826499999999996</v>
      </c>
      <c r="O470" s="4">
        <f t="shared" si="42"/>
        <v>1.8999999999998352E-2</v>
      </c>
      <c r="P470"/>
      <c r="Q470"/>
      <c r="R470"/>
      <c r="T470"/>
      <c r="U470"/>
      <c r="V470"/>
      <c r="W470"/>
      <c r="X470"/>
      <c r="Y470"/>
    </row>
    <row r="471" spans="1:25">
      <c r="A471"/>
      <c r="B471"/>
      <c r="C471"/>
      <c r="D471" s="1">
        <v>501340</v>
      </c>
      <c r="E471" s="1">
        <v>57.802999999999997</v>
      </c>
      <c r="F471" s="1">
        <v>57.796999999999997</v>
      </c>
      <c r="G471" s="1">
        <v>150.06299999999999</v>
      </c>
      <c r="H471">
        <v>220</v>
      </c>
      <c r="I471" s="1">
        <v>2</v>
      </c>
      <c r="J471" s="2">
        <v>0.54</v>
      </c>
      <c r="K471" s="2">
        <v>0.52</v>
      </c>
      <c r="L471" s="4">
        <v>0.47</v>
      </c>
      <c r="M471" s="4">
        <f t="shared" si="47"/>
        <v>0.51</v>
      </c>
      <c r="N471" s="4">
        <f t="shared" si="41"/>
        <v>57.8</v>
      </c>
      <c r="O471" s="4">
        <f t="shared" si="42"/>
        <v>6.0000000000002274E-3</v>
      </c>
      <c r="P471"/>
      <c r="Q471"/>
      <c r="R471"/>
      <c r="T471"/>
      <c r="U471"/>
      <c r="V471"/>
      <c r="W471"/>
      <c r="X471"/>
      <c r="Y471"/>
    </row>
    <row r="472" spans="1:25">
      <c r="A472"/>
      <c r="B472"/>
      <c r="C472"/>
      <c r="D472" s="1"/>
      <c r="E472" s="1"/>
      <c r="F472" s="1"/>
      <c r="G472" s="1"/>
      <c r="I472" s="1"/>
      <c r="N472" s="4"/>
      <c r="O472" s="4"/>
      <c r="P472"/>
      <c r="Q472"/>
      <c r="R472"/>
      <c r="T472"/>
      <c r="U472"/>
      <c r="V472"/>
      <c r="W472"/>
      <c r="X472"/>
      <c r="Y472"/>
    </row>
    <row r="473" spans="1:25">
      <c r="A473"/>
      <c r="B473">
        <v>2</v>
      </c>
      <c r="C473" t="s">
        <v>91</v>
      </c>
      <c r="F473"/>
      <c r="N473" s="4"/>
      <c r="O473" s="4"/>
      <c r="P473" s="3">
        <f>AVERAGE(D474:D478)</f>
        <v>501017.4</v>
      </c>
      <c r="Q473" s="3">
        <f>STDEV(D474:D478)</f>
        <v>113.55307129267794</v>
      </c>
      <c r="R473" s="2">
        <f>AVERAGE(E474:F478)</f>
        <v>57.802800000000005</v>
      </c>
      <c r="S473" s="2">
        <f>STDEV(N474:N478)</f>
        <v>9.3648278147536405E-3</v>
      </c>
      <c r="T473" s="2">
        <f>AVERAGE(G474:G478)</f>
        <v>149.9538</v>
      </c>
      <c r="U473" s="2">
        <f>STDEV(G474:G478)</f>
        <v>4.035715549936772E-2</v>
      </c>
      <c r="V473" s="2">
        <f>AVERAGE(M474:M478)</f>
        <v>0.51533333333333331</v>
      </c>
      <c r="W473" s="2">
        <f>AVERAGE(O474:O478)</f>
        <v>1.9599999999999795E-2</v>
      </c>
      <c r="X473"/>
      <c r="Y473"/>
    </row>
    <row r="474" spans="1:25">
      <c r="A474"/>
      <c r="B474"/>
      <c r="C474"/>
      <c r="D474" s="1">
        <v>500966</v>
      </c>
      <c r="E474" s="1">
        <v>57.8</v>
      </c>
      <c r="F474" s="1">
        <v>57.814999999999998</v>
      </c>
      <c r="G474" s="1">
        <v>149.91499999999999</v>
      </c>
      <c r="H474">
        <v>180</v>
      </c>
      <c r="I474">
        <v>2</v>
      </c>
      <c r="J474">
        <v>0.54</v>
      </c>
      <c r="K474">
        <v>0.52</v>
      </c>
      <c r="L474">
        <v>0.47</v>
      </c>
      <c r="M474" s="4">
        <f>AVERAGE(J474:L474)</f>
        <v>0.51</v>
      </c>
      <c r="N474" s="4">
        <f t="shared" si="41"/>
        <v>57.807499999999997</v>
      </c>
      <c r="O474" s="4">
        <f t="shared" si="42"/>
        <v>1.5000000000000568E-2</v>
      </c>
      <c r="P474"/>
      <c r="Q474"/>
      <c r="R474"/>
      <c r="T474"/>
      <c r="U474"/>
      <c r="V474"/>
      <c r="W474"/>
      <c r="X474"/>
      <c r="Y474"/>
    </row>
    <row r="475" spans="1:25" ht="13.5" customHeight="1">
      <c r="A475"/>
      <c r="B475"/>
      <c r="C475"/>
      <c r="D475" s="1">
        <v>501059</v>
      </c>
      <c r="E475" s="1">
        <v>57.783000000000001</v>
      </c>
      <c r="F475" s="1">
        <v>57.81</v>
      </c>
      <c r="G475" s="1">
        <v>149.999</v>
      </c>
      <c r="H475">
        <v>180</v>
      </c>
      <c r="I475" s="1">
        <v>2</v>
      </c>
      <c r="J475">
        <v>0.55000000000000004</v>
      </c>
      <c r="K475">
        <v>0.51</v>
      </c>
      <c r="L475">
        <v>0.47</v>
      </c>
      <c r="M475" s="4">
        <f>AVERAGE(J475:L475)</f>
        <v>0.51</v>
      </c>
      <c r="N475" s="4">
        <f t="shared" si="41"/>
        <v>57.796500000000002</v>
      </c>
      <c r="O475" s="4">
        <f t="shared" si="42"/>
        <v>2.7000000000001023E-2</v>
      </c>
      <c r="P475"/>
      <c r="Q475"/>
      <c r="R475"/>
      <c r="T475"/>
      <c r="U475"/>
      <c r="V475"/>
      <c r="W475"/>
      <c r="X475"/>
      <c r="Y475"/>
    </row>
    <row r="476" spans="1:25" ht="13.5" customHeight="1">
      <c r="A476"/>
      <c r="B476"/>
      <c r="C476"/>
      <c r="D476" s="1">
        <v>501177</v>
      </c>
      <c r="E476" s="1">
        <v>57.808</v>
      </c>
      <c r="F476" s="1">
        <v>57.826000000000001</v>
      </c>
      <c r="G476" s="1">
        <v>149.928</v>
      </c>
      <c r="H476">
        <v>160</v>
      </c>
      <c r="I476" s="1">
        <v>2</v>
      </c>
      <c r="J476">
        <v>0.54</v>
      </c>
      <c r="K476">
        <v>0.52</v>
      </c>
      <c r="L476">
        <v>0.49</v>
      </c>
      <c r="M476" s="4">
        <f>AVERAGE(J476:L476)</f>
        <v>0.51666666666666672</v>
      </c>
      <c r="N476" s="4">
        <f t="shared" si="41"/>
        <v>57.817</v>
      </c>
      <c r="O476" s="4">
        <f t="shared" si="42"/>
        <v>1.8000000000000682E-2</v>
      </c>
      <c r="P476"/>
      <c r="Q476"/>
      <c r="R476"/>
      <c r="T476"/>
      <c r="U476"/>
      <c r="V476"/>
      <c r="W476"/>
      <c r="X476"/>
      <c r="Y476"/>
    </row>
    <row r="477" spans="1:25" ht="13.5" customHeight="1">
      <c r="A477"/>
      <c r="B477"/>
      <c r="C477"/>
      <c r="D477" s="1">
        <v>501015</v>
      </c>
      <c r="E477" s="1">
        <v>57.779000000000003</v>
      </c>
      <c r="F477" s="1">
        <v>57.81</v>
      </c>
      <c r="G477" s="1">
        <v>149.99600000000001</v>
      </c>
      <c r="H477">
        <v>220</v>
      </c>
      <c r="I477" s="1">
        <v>2.06</v>
      </c>
      <c r="J477">
        <v>0.55000000000000004</v>
      </c>
      <c r="K477">
        <v>0.52</v>
      </c>
      <c r="L477">
        <v>0.47</v>
      </c>
      <c r="M477" s="4">
        <f>AVERAGE(J477:L477)</f>
        <v>0.51333333333333331</v>
      </c>
      <c r="N477" s="4">
        <f t="shared" si="41"/>
        <v>57.794499999999999</v>
      </c>
      <c r="O477" s="4">
        <f t="shared" si="42"/>
        <v>3.0999999999998806E-2</v>
      </c>
      <c r="P477"/>
      <c r="Q477"/>
      <c r="R477"/>
      <c r="T477"/>
      <c r="U477"/>
      <c r="V477"/>
      <c r="W477"/>
      <c r="X477"/>
      <c r="Y477"/>
    </row>
    <row r="478" spans="1:25">
      <c r="A478"/>
      <c r="B478"/>
      <c r="C478"/>
      <c r="D478" s="1">
        <v>500870</v>
      </c>
      <c r="E478" s="1">
        <v>57.795000000000002</v>
      </c>
      <c r="F478" s="1">
        <v>57.802</v>
      </c>
      <c r="G478" s="1">
        <v>149.93100000000001</v>
      </c>
      <c r="H478">
        <v>210</v>
      </c>
      <c r="I478" s="1">
        <v>2</v>
      </c>
      <c r="J478">
        <v>0.55000000000000004</v>
      </c>
      <c r="K478">
        <v>0.53</v>
      </c>
      <c r="L478">
        <v>0.5</v>
      </c>
      <c r="M478" s="4">
        <f>AVERAGE(J478:L478)</f>
        <v>0.52666666666666673</v>
      </c>
      <c r="N478" s="4">
        <f t="shared" si="41"/>
        <v>57.798500000000004</v>
      </c>
      <c r="O478" s="4">
        <f t="shared" si="42"/>
        <v>6.9999999999978968E-3</v>
      </c>
      <c r="P478"/>
      <c r="Q478"/>
      <c r="R478"/>
      <c r="T478"/>
      <c r="U478"/>
      <c r="V478"/>
      <c r="W478"/>
      <c r="X478"/>
      <c r="Y478"/>
    </row>
    <row r="479" spans="1:25">
      <c r="P479"/>
      <c r="R479"/>
      <c r="T479"/>
      <c r="U479"/>
      <c r="V479"/>
      <c r="W479"/>
      <c r="X479"/>
      <c r="Y479"/>
    </row>
    <row r="480" spans="1:25">
      <c r="P480"/>
      <c r="Q480"/>
      <c r="R480"/>
      <c r="T480"/>
      <c r="U480"/>
      <c r="V480"/>
      <c r="W480"/>
      <c r="X480"/>
      <c r="Y480"/>
    </row>
    <row r="481" spans="1:23" ht="24">
      <c r="A481" s="13" t="s">
        <v>87</v>
      </c>
      <c r="B481" s="14" t="s">
        <v>88</v>
      </c>
      <c r="P481" s="3">
        <f>AVERAGE(D482:D488)</f>
        <v>518351.28571428574</v>
      </c>
      <c r="Q481" s="3">
        <f>STDEV(D482:D488)</f>
        <v>688.98082079878782</v>
      </c>
      <c r="R481" s="2">
        <f>AVERAGE(E482:F488)</f>
        <v>58.499642857142867</v>
      </c>
      <c r="S481" s="2">
        <f>STDEV(N482:N488)</f>
        <v>4.3344275175347412E-2</v>
      </c>
      <c r="T481" s="2">
        <f>AVERAGE(G482:G488)</f>
        <v>151.46657142857143</v>
      </c>
      <c r="U481" s="2">
        <f>STDEV(G482:G488)</f>
        <v>7.0590030322652278E-2</v>
      </c>
      <c r="V481" s="2">
        <f>AVERAGE(M482:M488)</f>
        <v>0.51904761904761898</v>
      </c>
      <c r="W481" s="2">
        <f>AVERAGE(O482:O488)</f>
        <v>3.1285714285712425E-2</v>
      </c>
    </row>
    <row r="482" spans="1:23">
      <c r="D482">
        <v>517091</v>
      </c>
      <c r="E482">
        <v>58.424999999999997</v>
      </c>
      <c r="F482">
        <v>58.417000000000002</v>
      </c>
      <c r="G482">
        <v>151.50700000000001</v>
      </c>
      <c r="H482">
        <v>180</v>
      </c>
      <c r="I482">
        <v>2.71</v>
      </c>
      <c r="J482">
        <v>0.54</v>
      </c>
      <c r="K482">
        <v>0.59</v>
      </c>
      <c r="L482">
        <v>0.41</v>
      </c>
      <c r="M482" s="4">
        <f t="shared" ref="M482:M488" si="48">AVERAGE(J482:L482)</f>
        <v>0.51333333333333331</v>
      </c>
      <c r="N482" s="4">
        <f t="shared" ref="N482:N488" si="49">AVERAGE(E482:F482)</f>
        <v>58.420999999999999</v>
      </c>
      <c r="O482" s="4">
        <f t="shared" ref="O482:O488" si="50">ABS(E482-F482)</f>
        <v>7.9999999999955662E-3</v>
      </c>
    </row>
    <row r="483" spans="1:23">
      <c r="D483">
        <v>518478</v>
      </c>
      <c r="E483">
        <v>58.511000000000003</v>
      </c>
      <c r="F483">
        <v>58.491999999999997</v>
      </c>
      <c r="G483">
        <v>151.49299999999999</v>
      </c>
      <c r="H483">
        <v>170</v>
      </c>
      <c r="I483">
        <v>2.88</v>
      </c>
      <c r="J483">
        <v>0.59</v>
      </c>
      <c r="K483">
        <v>0.53</v>
      </c>
      <c r="L483">
        <v>0.45</v>
      </c>
      <c r="M483" s="4">
        <f t="shared" si="48"/>
        <v>0.52333333333333332</v>
      </c>
      <c r="N483" s="4">
        <f t="shared" si="49"/>
        <v>58.5015</v>
      </c>
      <c r="O483" s="4">
        <f t="shared" si="50"/>
        <v>1.9000000000005457E-2</v>
      </c>
    </row>
    <row r="484" spans="1:23">
      <c r="D484">
        <v>518132</v>
      </c>
      <c r="E484">
        <v>58.468000000000004</v>
      </c>
      <c r="F484">
        <v>58.465000000000003</v>
      </c>
      <c r="G484">
        <v>151.57400000000001</v>
      </c>
      <c r="H484">
        <v>200</v>
      </c>
      <c r="I484">
        <v>2.64</v>
      </c>
      <c r="J484">
        <v>0.57999999999999996</v>
      </c>
      <c r="K484">
        <v>0.54</v>
      </c>
      <c r="L484">
        <v>0.47</v>
      </c>
      <c r="M484" s="4">
        <f t="shared" si="48"/>
        <v>0.53</v>
      </c>
      <c r="N484" s="4">
        <f t="shared" si="49"/>
        <v>58.466500000000003</v>
      </c>
      <c r="O484" s="4">
        <f t="shared" si="50"/>
        <v>3.0000000000001137E-3</v>
      </c>
    </row>
    <row r="485" spans="1:23">
      <c r="D485">
        <v>518686</v>
      </c>
      <c r="E485">
        <v>58.54</v>
      </c>
      <c r="F485">
        <v>58.511000000000003</v>
      </c>
      <c r="G485">
        <v>151.43100000000001</v>
      </c>
      <c r="H485">
        <v>190</v>
      </c>
      <c r="I485">
        <v>2.59</v>
      </c>
      <c r="J485">
        <v>0.57999999999999996</v>
      </c>
      <c r="K485">
        <v>0.53</v>
      </c>
      <c r="L485">
        <v>0.44</v>
      </c>
      <c r="M485" s="4">
        <f t="shared" si="48"/>
        <v>0.51666666666666661</v>
      </c>
      <c r="N485" s="4">
        <f t="shared" si="49"/>
        <v>58.525500000000001</v>
      </c>
      <c r="O485" s="4">
        <f t="shared" si="50"/>
        <v>2.8999999999996362E-2</v>
      </c>
    </row>
    <row r="486" spans="1:23">
      <c r="D486">
        <v>519300</v>
      </c>
      <c r="E486">
        <v>58.585000000000001</v>
      </c>
      <c r="F486">
        <v>58.517000000000003</v>
      </c>
      <c r="G486">
        <v>151.477</v>
      </c>
      <c r="H486">
        <v>180</v>
      </c>
      <c r="I486">
        <v>2.62</v>
      </c>
      <c r="J486">
        <v>0.57999999999999996</v>
      </c>
      <c r="K486">
        <v>0.53</v>
      </c>
      <c r="L486">
        <v>0.44</v>
      </c>
      <c r="M486" s="4">
        <f t="shared" si="48"/>
        <v>0.51666666666666661</v>
      </c>
      <c r="N486" s="4">
        <f t="shared" si="49"/>
        <v>58.551000000000002</v>
      </c>
      <c r="O486" s="4">
        <f t="shared" si="50"/>
        <v>6.799999999999784E-2</v>
      </c>
    </row>
    <row r="487" spans="1:23">
      <c r="D487">
        <v>518085</v>
      </c>
      <c r="E487">
        <v>58.552999999999997</v>
      </c>
      <c r="F487">
        <v>58.462000000000003</v>
      </c>
      <c r="G487">
        <v>151.35</v>
      </c>
      <c r="H487">
        <v>190</v>
      </c>
      <c r="I487">
        <v>2.65</v>
      </c>
      <c r="J487">
        <v>0.57999999999999996</v>
      </c>
      <c r="K487">
        <v>0.54</v>
      </c>
      <c r="L487">
        <v>0.4</v>
      </c>
      <c r="M487" s="4">
        <f t="shared" si="48"/>
        <v>0.50666666666666671</v>
      </c>
      <c r="N487" s="4">
        <f t="shared" si="49"/>
        <v>58.5075</v>
      </c>
      <c r="O487" s="4">
        <f t="shared" si="50"/>
        <v>9.0999999999993975E-2</v>
      </c>
    </row>
    <row r="488" spans="1:23">
      <c r="D488">
        <v>518687</v>
      </c>
      <c r="E488">
        <v>58.524000000000001</v>
      </c>
      <c r="F488">
        <v>58.524999999999999</v>
      </c>
      <c r="G488">
        <v>151.434</v>
      </c>
      <c r="H488">
        <v>200</v>
      </c>
      <c r="I488">
        <v>2.35</v>
      </c>
      <c r="J488">
        <v>0.57999999999999996</v>
      </c>
      <c r="K488">
        <v>0.53</v>
      </c>
      <c r="L488">
        <v>0.47</v>
      </c>
      <c r="M488" s="4">
        <f t="shared" si="48"/>
        <v>0.52666666666666662</v>
      </c>
      <c r="N488" s="4">
        <f t="shared" si="49"/>
        <v>58.524500000000003</v>
      </c>
      <c r="O488" s="4">
        <f t="shared" si="50"/>
        <v>9.9999999999766942E-4</v>
      </c>
    </row>
    <row r="490" spans="1:23" ht="24">
      <c r="A490" s="13" t="s">
        <v>142</v>
      </c>
      <c r="B490" s="14" t="s">
        <v>77</v>
      </c>
      <c r="C490" s="14" t="s">
        <v>144</v>
      </c>
      <c r="P490" s="3">
        <f>AVERAGE(D491:D497)</f>
        <v>974199.57142857148</v>
      </c>
      <c r="Q490" s="3">
        <f>STDEV(D491:D497)</f>
        <v>3411.8298051115648</v>
      </c>
      <c r="R490" s="2">
        <f>AVERAGE(E491:F497)</f>
        <v>92.998357142857145</v>
      </c>
      <c r="S490" s="2">
        <f>STDEV(N491:N497)</f>
        <v>6.6960009387265665E-2</v>
      </c>
      <c r="T490" s="2">
        <f>AVERAGE(G491:G497)</f>
        <v>130.05928571428575</v>
      </c>
      <c r="U490" s="2">
        <f>STDEV(G491:G497)</f>
        <v>0.28065442230955046</v>
      </c>
      <c r="V490" s="2">
        <f>AVERAGE(M491:M497)</f>
        <v>0.60904761904761906</v>
      </c>
      <c r="W490" s="2">
        <f>AVERAGE(O491:O497)</f>
        <v>1.9857142857144287E-2</v>
      </c>
    </row>
    <row r="491" spans="1:23">
      <c r="D491">
        <v>966695</v>
      </c>
      <c r="E491">
        <v>92.843000000000004</v>
      </c>
      <c r="F491">
        <v>92.858999999999995</v>
      </c>
      <c r="G491">
        <v>129.44999999999999</v>
      </c>
      <c r="I491">
        <v>3.14</v>
      </c>
      <c r="J491">
        <v>0.67</v>
      </c>
      <c r="K491">
        <v>0.61</v>
      </c>
      <c r="L491">
        <v>0.68</v>
      </c>
      <c r="M491" s="4">
        <f t="shared" ref="M491:M497" si="51">AVERAGE(J491:L491)</f>
        <v>0.65333333333333332</v>
      </c>
      <c r="N491" s="4">
        <f t="shared" ref="N491:N497" si="52">AVERAGE(E491:F491)</f>
        <v>92.850999999999999</v>
      </c>
      <c r="O491" s="4">
        <f t="shared" ref="O491:O497" si="53">ABS(E491-F491)</f>
        <v>1.5999999999991132E-2</v>
      </c>
    </row>
    <row r="492" spans="1:23">
      <c r="D492">
        <v>974207</v>
      </c>
      <c r="E492">
        <v>92.998999999999995</v>
      </c>
      <c r="F492">
        <v>92.997</v>
      </c>
      <c r="G492">
        <v>130.06200000000001</v>
      </c>
      <c r="I492">
        <v>2.5</v>
      </c>
      <c r="J492">
        <v>0.69</v>
      </c>
      <c r="K492">
        <v>0.55000000000000004</v>
      </c>
      <c r="L492">
        <v>0.64</v>
      </c>
      <c r="M492" s="4">
        <f t="shared" si="51"/>
        <v>0.62666666666666659</v>
      </c>
      <c r="N492" s="4">
        <f t="shared" si="52"/>
        <v>92.99799999999999</v>
      </c>
      <c r="O492" s="4">
        <f t="shared" si="53"/>
        <v>1.9999999999953388E-3</v>
      </c>
    </row>
    <row r="493" spans="1:23">
      <c r="D493">
        <v>974773</v>
      </c>
      <c r="E493">
        <v>93.016000000000005</v>
      </c>
      <c r="F493">
        <v>93.022999999999996</v>
      </c>
      <c r="G493">
        <v>130.09700000000001</v>
      </c>
      <c r="I493">
        <v>2.57</v>
      </c>
      <c r="J493">
        <v>0.67</v>
      </c>
      <c r="K493">
        <v>0.55000000000000004</v>
      </c>
      <c r="L493">
        <v>0.65</v>
      </c>
      <c r="M493" s="4">
        <f t="shared" si="51"/>
        <v>0.62333333333333341</v>
      </c>
      <c r="N493" s="4">
        <f t="shared" si="52"/>
        <v>93.019499999999994</v>
      </c>
      <c r="O493" s="4">
        <f t="shared" si="53"/>
        <v>6.9999999999907914E-3</v>
      </c>
    </row>
    <row r="494" spans="1:23">
      <c r="D494">
        <v>975128</v>
      </c>
      <c r="E494">
        <v>92.99</v>
      </c>
      <c r="F494">
        <v>93.04</v>
      </c>
      <c r="G494">
        <v>130.10900000000001</v>
      </c>
      <c r="I494">
        <v>2.71</v>
      </c>
      <c r="J494">
        <v>0.6</v>
      </c>
      <c r="K494">
        <v>0.53</v>
      </c>
      <c r="L494">
        <v>0.59</v>
      </c>
      <c r="M494" s="4">
        <f t="shared" si="51"/>
        <v>0.57333333333333325</v>
      </c>
      <c r="N494" s="4">
        <f t="shared" si="52"/>
        <v>93.015000000000001</v>
      </c>
      <c r="O494" s="4">
        <f t="shared" si="53"/>
        <v>5.0000000000011369E-2</v>
      </c>
    </row>
    <row r="495" spans="1:23">
      <c r="D495">
        <v>975713</v>
      </c>
      <c r="E495">
        <v>93.013999999999996</v>
      </c>
      <c r="F495">
        <v>93.037000000000006</v>
      </c>
      <c r="G495">
        <v>130.161</v>
      </c>
      <c r="I495">
        <v>2.58</v>
      </c>
      <c r="J495">
        <v>0.67</v>
      </c>
      <c r="K495">
        <v>0.54</v>
      </c>
      <c r="L495">
        <v>0.63</v>
      </c>
      <c r="M495" s="4">
        <f t="shared" si="51"/>
        <v>0.61333333333333329</v>
      </c>
      <c r="N495" s="4">
        <f t="shared" si="52"/>
        <v>93.025499999999994</v>
      </c>
      <c r="O495" s="4">
        <f t="shared" si="53"/>
        <v>2.3000000000010346E-2</v>
      </c>
    </row>
    <row r="496" spans="1:23">
      <c r="D496">
        <v>976435</v>
      </c>
      <c r="E496">
        <v>93.015000000000001</v>
      </c>
      <c r="F496">
        <v>93.04</v>
      </c>
      <c r="G496">
        <v>130.26900000000001</v>
      </c>
      <c r="I496">
        <v>2.7</v>
      </c>
      <c r="J496">
        <v>0.59</v>
      </c>
      <c r="K496">
        <v>0.52</v>
      </c>
      <c r="L496">
        <v>0.61</v>
      </c>
      <c r="M496" s="4">
        <f t="shared" si="51"/>
        <v>0.57333333333333325</v>
      </c>
      <c r="N496" s="4">
        <f t="shared" si="52"/>
        <v>93.027500000000003</v>
      </c>
      <c r="O496" s="4">
        <f t="shared" si="53"/>
        <v>2.5000000000005684E-2</v>
      </c>
    </row>
    <row r="497" spans="2:23">
      <c r="D497">
        <v>976446</v>
      </c>
      <c r="E497">
        <v>93.06</v>
      </c>
      <c r="F497">
        <v>93.043999999999997</v>
      </c>
      <c r="G497">
        <v>130.267</v>
      </c>
      <c r="I497">
        <v>2.69</v>
      </c>
      <c r="J497">
        <v>0.62</v>
      </c>
      <c r="K497">
        <v>0.54</v>
      </c>
      <c r="L497">
        <v>0.64</v>
      </c>
      <c r="M497" s="4">
        <f t="shared" si="51"/>
        <v>0.60000000000000009</v>
      </c>
      <c r="N497" s="4">
        <f t="shared" si="52"/>
        <v>93.051999999999992</v>
      </c>
      <c r="O497" s="4">
        <f t="shared" si="53"/>
        <v>1.6000000000005343E-2</v>
      </c>
    </row>
    <row r="499" spans="2:23">
      <c r="B499" s="14" t="s">
        <v>78</v>
      </c>
      <c r="C499" s="14" t="s">
        <v>144</v>
      </c>
      <c r="P499" s="3">
        <f>AVERAGE(D500:D506)</f>
        <v>976965</v>
      </c>
      <c r="Q499" s="3">
        <f>STDEV(D500:D506)</f>
        <v>1193.2803526414068</v>
      </c>
      <c r="R499" s="2">
        <f>AVERAGE(E500:F506)</f>
        <v>93.029999999999987</v>
      </c>
      <c r="S499" s="2">
        <f>STDEV(N500:N506)</f>
        <v>1.8011107683871555E-2</v>
      </c>
      <c r="T499" s="2">
        <f>AVERAGE(G500:G506)</f>
        <v>130.30766666666668</v>
      </c>
      <c r="U499" s="2">
        <f>STDEV(G500:G506)</f>
        <v>0.13794298339047786</v>
      </c>
      <c r="V499" s="2">
        <f>AVERAGE(M500:M506)</f>
        <v>0.54999999999999993</v>
      </c>
      <c r="W499" s="2">
        <f>AVERAGE(O500:O506)</f>
        <v>3.1666666666666288E-2</v>
      </c>
    </row>
    <row r="500" spans="2:23">
      <c r="D500">
        <v>976860</v>
      </c>
      <c r="E500">
        <v>93.037000000000006</v>
      </c>
      <c r="F500">
        <v>92.997</v>
      </c>
      <c r="G500">
        <v>130.358</v>
      </c>
      <c r="I500">
        <v>2.94</v>
      </c>
      <c r="J500">
        <v>0.69</v>
      </c>
      <c r="K500">
        <v>0.56000000000000005</v>
      </c>
      <c r="L500">
        <v>0.62</v>
      </c>
      <c r="M500" s="4">
        <f t="shared" ref="M500:M505" si="54">AVERAGE(J500:L500)</f>
        <v>0.62333333333333341</v>
      </c>
      <c r="N500" s="4">
        <f t="shared" ref="N500:N505" si="55">AVERAGE(E500:F500)</f>
        <v>93.016999999999996</v>
      </c>
      <c r="O500" s="4">
        <f t="shared" ref="O500:O505" si="56">ABS(E500-F500)</f>
        <v>4.0000000000006253E-2</v>
      </c>
    </row>
    <row r="501" spans="2:23">
      <c r="D501">
        <v>978134</v>
      </c>
      <c r="E501">
        <v>93.1</v>
      </c>
      <c r="F501">
        <v>93.024000000000001</v>
      </c>
      <c r="G501">
        <v>130.35</v>
      </c>
      <c r="I501">
        <v>3.25</v>
      </c>
      <c r="J501">
        <v>0.59</v>
      </c>
      <c r="K501">
        <v>0.52</v>
      </c>
      <c r="L501">
        <v>0.49</v>
      </c>
      <c r="M501" s="4">
        <f t="shared" si="54"/>
        <v>0.53333333333333333</v>
      </c>
      <c r="N501" s="4">
        <f t="shared" si="55"/>
        <v>93.061999999999998</v>
      </c>
      <c r="O501" s="4">
        <f t="shared" si="56"/>
        <v>7.5999999999993406E-2</v>
      </c>
    </row>
    <row r="502" spans="2:23">
      <c r="D502">
        <v>978362</v>
      </c>
      <c r="E502">
        <v>93.022999999999996</v>
      </c>
      <c r="F502">
        <v>93.028999999999996</v>
      </c>
      <c r="G502">
        <v>130.495</v>
      </c>
      <c r="I502">
        <v>2.79</v>
      </c>
      <c r="J502">
        <v>0.59</v>
      </c>
      <c r="K502">
        <v>0.54</v>
      </c>
      <c r="L502">
        <v>0.53</v>
      </c>
      <c r="M502" s="4">
        <f t="shared" si="54"/>
        <v>0.55333333333333334</v>
      </c>
      <c r="N502" s="4">
        <f t="shared" si="55"/>
        <v>93.025999999999996</v>
      </c>
      <c r="O502" s="4">
        <f t="shared" si="56"/>
        <v>6.0000000000002274E-3</v>
      </c>
    </row>
    <row r="503" spans="2:23">
      <c r="D503">
        <v>976700</v>
      </c>
      <c r="E503">
        <v>93.028000000000006</v>
      </c>
      <c r="F503">
        <v>93.048000000000002</v>
      </c>
      <c r="G503">
        <v>130.24600000000001</v>
      </c>
      <c r="I503">
        <v>2.93</v>
      </c>
      <c r="J503">
        <v>0.63</v>
      </c>
      <c r="K503">
        <v>0.51</v>
      </c>
      <c r="L503">
        <v>0.57999999999999996</v>
      </c>
      <c r="M503" s="4">
        <f t="shared" si="54"/>
        <v>0.57333333333333336</v>
      </c>
      <c r="N503" s="4">
        <f t="shared" si="55"/>
        <v>93.038000000000011</v>
      </c>
      <c r="O503" s="4">
        <f t="shared" si="56"/>
        <v>1.9999999999996021E-2</v>
      </c>
    </row>
    <row r="504" spans="2:23">
      <c r="D504">
        <v>975058</v>
      </c>
      <c r="E504">
        <v>93.01</v>
      </c>
      <c r="F504">
        <v>93.04</v>
      </c>
      <c r="G504">
        <v>130.08000000000001</v>
      </c>
      <c r="I504">
        <v>6.27</v>
      </c>
      <c r="J504">
        <v>0.46</v>
      </c>
      <c r="K504">
        <v>0.44</v>
      </c>
      <c r="L504">
        <v>0.46</v>
      </c>
      <c r="M504" s="4">
        <f t="shared" si="54"/>
        <v>0.45333333333333337</v>
      </c>
      <c r="N504" s="4">
        <f t="shared" si="55"/>
        <v>93.025000000000006</v>
      </c>
      <c r="O504" s="4">
        <f t="shared" si="56"/>
        <v>3.0000000000001137E-2</v>
      </c>
    </row>
    <row r="505" spans="2:23">
      <c r="D505">
        <v>976676</v>
      </c>
      <c r="E505">
        <v>93.021000000000001</v>
      </c>
      <c r="F505">
        <v>93.003</v>
      </c>
      <c r="G505">
        <v>130.31700000000001</v>
      </c>
      <c r="I505">
        <v>3.04</v>
      </c>
      <c r="J505">
        <v>0.61</v>
      </c>
      <c r="K505">
        <v>0.52</v>
      </c>
      <c r="L505">
        <v>0.56000000000000005</v>
      </c>
      <c r="M505" s="4">
        <f t="shared" si="54"/>
        <v>0.56333333333333335</v>
      </c>
      <c r="N505" s="4">
        <f t="shared" si="55"/>
        <v>93.012</v>
      </c>
      <c r="O505" s="4">
        <f t="shared" si="56"/>
        <v>1.8000000000000682E-2</v>
      </c>
    </row>
    <row r="507" spans="2:23">
      <c r="B507" s="14" t="s">
        <v>79</v>
      </c>
      <c r="C507" s="14" t="s">
        <v>145</v>
      </c>
      <c r="P507" s="3">
        <f>AVERAGE(D508:D512)</f>
        <v>976638.2</v>
      </c>
      <c r="Q507" s="3">
        <f>STDEV(D508:D512)</f>
        <v>666.13076794275162</v>
      </c>
      <c r="R507" s="2">
        <f>AVERAGE(E508:F512)</f>
        <v>93.095100000000002</v>
      </c>
      <c r="S507" s="2">
        <f>STDEV(N508:N512)</f>
        <v>1.7282216293055694E-2</v>
      </c>
      <c r="T507" s="2">
        <f>AVERAGE(G508:G512)</f>
        <v>130.10059999999999</v>
      </c>
      <c r="U507" s="2">
        <f>STDEV(G508:G512)</f>
        <v>3.4420923869065492E-2</v>
      </c>
      <c r="V507" s="2">
        <f>AVERAGE(M508:M512)</f>
        <v>0.58066666666666666</v>
      </c>
      <c r="W507" s="2">
        <f>AVERAGE(O508:O512)</f>
        <v>2.2999999999998976E-2</v>
      </c>
    </row>
    <row r="508" spans="2:23">
      <c r="D508">
        <v>976146</v>
      </c>
      <c r="E508">
        <v>93.076999999999998</v>
      </c>
      <c r="F508">
        <v>93.102000000000004</v>
      </c>
      <c r="G508">
        <v>130.05799999999999</v>
      </c>
      <c r="I508">
        <v>2.6</v>
      </c>
      <c r="J508">
        <v>0.6</v>
      </c>
      <c r="K508">
        <v>0.52</v>
      </c>
      <c r="L508">
        <v>0.56999999999999995</v>
      </c>
      <c r="M508" s="4">
        <f>AVERAGE(J508:L508)</f>
        <v>0.56333333333333335</v>
      </c>
      <c r="N508" s="4">
        <f>AVERAGE(E508:F508)</f>
        <v>93.089500000000001</v>
      </c>
      <c r="O508" s="4">
        <f>ABS(E508-F508)</f>
        <v>2.5000000000005684E-2</v>
      </c>
    </row>
    <row r="509" spans="2:23">
      <c r="D509">
        <v>975735</v>
      </c>
      <c r="E509">
        <v>93.058999999999997</v>
      </c>
      <c r="F509">
        <v>93.08</v>
      </c>
      <c r="G509">
        <v>130.084</v>
      </c>
      <c r="I509">
        <v>2.46</v>
      </c>
      <c r="J509">
        <v>0.7</v>
      </c>
      <c r="K509">
        <v>0.54</v>
      </c>
      <c r="L509">
        <v>0.59</v>
      </c>
      <c r="M509" s="4">
        <f>AVERAGE(J509:L509)</f>
        <v>0.61</v>
      </c>
      <c r="N509" s="4">
        <f>AVERAGE(E509:F509)</f>
        <v>93.069500000000005</v>
      </c>
      <c r="O509" s="4">
        <f>ABS(E509-F509)</f>
        <v>2.1000000000000796E-2</v>
      </c>
    </row>
    <row r="510" spans="2:23">
      <c r="D510">
        <v>977064</v>
      </c>
      <c r="E510">
        <v>93.096000000000004</v>
      </c>
      <c r="F510">
        <v>93.102000000000004</v>
      </c>
      <c r="G510">
        <v>130.13399999999999</v>
      </c>
      <c r="I510">
        <v>2.56</v>
      </c>
      <c r="J510">
        <v>0.56999999999999995</v>
      </c>
      <c r="K510">
        <v>0.52</v>
      </c>
      <c r="L510">
        <v>0.59</v>
      </c>
      <c r="M510" s="4">
        <f>AVERAGE(J510:L510)</f>
        <v>0.55999999999999994</v>
      </c>
      <c r="N510" s="4">
        <f>AVERAGE(E510:F510)</f>
        <v>93.099000000000004</v>
      </c>
      <c r="O510" s="4">
        <f>ABS(E510-F510)</f>
        <v>6.0000000000002274E-3</v>
      </c>
    </row>
    <row r="511" spans="2:23">
      <c r="D511">
        <v>976942</v>
      </c>
      <c r="E511">
        <v>93.096000000000004</v>
      </c>
      <c r="F511">
        <v>93.137</v>
      </c>
      <c r="G511">
        <v>130.13800000000001</v>
      </c>
      <c r="I511">
        <v>2.52</v>
      </c>
      <c r="J511">
        <v>0.67</v>
      </c>
      <c r="K511">
        <v>0.54</v>
      </c>
      <c r="L511">
        <v>0.61</v>
      </c>
      <c r="M511" s="4">
        <f>AVERAGE(J511:L511)</f>
        <v>0.60666666666666658</v>
      </c>
      <c r="N511" s="4">
        <f>AVERAGE(E511:F511)</f>
        <v>93.116500000000002</v>
      </c>
      <c r="O511" s="4">
        <f>ABS(E511-F511)</f>
        <v>4.0999999999996817E-2</v>
      </c>
    </row>
    <row r="512" spans="2:23">
      <c r="D512">
        <v>977304</v>
      </c>
      <c r="E512">
        <v>93.111999999999995</v>
      </c>
      <c r="F512">
        <v>93.09</v>
      </c>
      <c r="G512">
        <v>130.089</v>
      </c>
      <c r="I512">
        <v>2.74</v>
      </c>
      <c r="J512">
        <v>0.59</v>
      </c>
      <c r="K512">
        <v>0.52</v>
      </c>
      <c r="L512">
        <v>0.57999999999999996</v>
      </c>
      <c r="M512" s="4">
        <f>AVERAGE(J512:L512)</f>
        <v>0.56333333333333335</v>
      </c>
      <c r="N512" s="4">
        <f>AVERAGE(E512:F512)</f>
        <v>93.100999999999999</v>
      </c>
      <c r="O512" s="4">
        <f>ABS(E512-F512)</f>
        <v>2.199999999999136E-2</v>
      </c>
    </row>
    <row r="514" spans="2:23">
      <c r="B514" s="14" t="s">
        <v>146</v>
      </c>
      <c r="C514" s="14" t="s">
        <v>145</v>
      </c>
      <c r="P514" s="3">
        <f>AVERAGE(D515:D520)</f>
        <v>976664</v>
      </c>
      <c r="Q514" s="3">
        <f>STDEV(D515:D520)</f>
        <v>938.46108070606738</v>
      </c>
      <c r="R514" s="2">
        <f>AVERAGE(E515:F520)</f>
        <v>93.070333333333323</v>
      </c>
      <c r="S514" s="2">
        <f>STDEV(N515:N520)</f>
        <v>5.8376936084950287E-2</v>
      </c>
      <c r="T514" s="2">
        <f>AVERAGE(G515:G520)</f>
        <v>130.19183333333334</v>
      </c>
      <c r="U514" s="2">
        <f>STDEV(G515:G520)</f>
        <v>0.13553511230182116</v>
      </c>
      <c r="V514" s="2">
        <f>AVERAGE(M515:M520)</f>
        <v>0.57833333333333337</v>
      </c>
      <c r="W514" s="2">
        <f>AVERAGE(O515:O520)</f>
        <v>4.8333333333334373E-2</v>
      </c>
    </row>
    <row r="515" spans="2:23">
      <c r="D515">
        <v>977536</v>
      </c>
      <c r="E515">
        <v>93.003</v>
      </c>
      <c r="F515">
        <v>93.085999999999999</v>
      </c>
      <c r="G515">
        <v>130.38200000000001</v>
      </c>
      <c r="I515">
        <v>2.72</v>
      </c>
      <c r="J515">
        <v>0.68</v>
      </c>
      <c r="K515">
        <v>0.62</v>
      </c>
      <c r="L515">
        <v>0.55000000000000004</v>
      </c>
      <c r="M515" s="4">
        <f t="shared" ref="M515:M520" si="57">AVERAGE(J515:L515)</f>
        <v>0.6166666666666667</v>
      </c>
      <c r="N515" s="4">
        <f t="shared" ref="N515:N520" si="58">AVERAGE(E515:F515)</f>
        <v>93.044499999999999</v>
      </c>
      <c r="O515" s="4">
        <f t="shared" ref="O515:O520" si="59">ABS(E515-F515)</f>
        <v>8.2999999999998408E-2</v>
      </c>
    </row>
    <row r="516" spans="2:23">
      <c r="D516">
        <v>975152</v>
      </c>
      <c r="E516">
        <v>93.052999999999997</v>
      </c>
      <c r="F516">
        <v>93.006</v>
      </c>
      <c r="G516">
        <v>130.06399999999999</v>
      </c>
      <c r="I516">
        <v>2.66</v>
      </c>
      <c r="J516">
        <v>0.63</v>
      </c>
      <c r="K516">
        <v>0.54</v>
      </c>
      <c r="L516">
        <v>0.62</v>
      </c>
      <c r="M516" s="4">
        <f t="shared" si="57"/>
        <v>0.59666666666666668</v>
      </c>
      <c r="N516" s="4">
        <f t="shared" si="58"/>
        <v>93.029499999999999</v>
      </c>
      <c r="O516" s="4">
        <f t="shared" si="59"/>
        <v>4.6999999999997044E-2</v>
      </c>
    </row>
    <row r="517" spans="2:23">
      <c r="D517">
        <v>976566</v>
      </c>
      <c r="E517">
        <v>93.031999999999996</v>
      </c>
      <c r="F517">
        <v>93.061000000000007</v>
      </c>
      <c r="G517">
        <v>130.23599999999999</v>
      </c>
      <c r="I517">
        <v>2.58</v>
      </c>
      <c r="J517">
        <v>0.59</v>
      </c>
      <c r="K517">
        <v>0.51</v>
      </c>
      <c r="L517">
        <v>0.55000000000000004</v>
      </c>
      <c r="M517" s="4">
        <f t="shared" si="57"/>
        <v>0.55000000000000004</v>
      </c>
      <c r="N517" s="4">
        <f t="shared" si="58"/>
        <v>93.046500000000009</v>
      </c>
      <c r="O517" s="4">
        <f t="shared" si="59"/>
        <v>2.9000000000010573E-2</v>
      </c>
    </row>
    <row r="518" spans="2:23">
      <c r="D518">
        <v>976498</v>
      </c>
      <c r="E518">
        <v>93.007999999999996</v>
      </c>
      <c r="F518">
        <v>93.043999999999997</v>
      </c>
      <c r="G518">
        <v>130.30600000000001</v>
      </c>
      <c r="I518">
        <v>2.48</v>
      </c>
      <c r="J518">
        <v>0.62</v>
      </c>
      <c r="K518">
        <v>0.52</v>
      </c>
      <c r="L518">
        <v>0.57999999999999996</v>
      </c>
      <c r="M518" s="4">
        <f t="shared" si="57"/>
        <v>0.57333333333333336</v>
      </c>
      <c r="N518" s="4">
        <f t="shared" si="58"/>
        <v>93.025999999999996</v>
      </c>
      <c r="O518" s="4">
        <f t="shared" si="59"/>
        <v>3.6000000000001364E-2</v>
      </c>
    </row>
    <row r="519" spans="2:23">
      <c r="D519">
        <v>977791</v>
      </c>
      <c r="E519">
        <v>93.207999999999998</v>
      </c>
      <c r="F519">
        <v>93.146000000000001</v>
      </c>
      <c r="G519">
        <v>130.084</v>
      </c>
      <c r="I519">
        <v>2.58</v>
      </c>
      <c r="J519">
        <v>0.59</v>
      </c>
      <c r="K519">
        <v>0.52</v>
      </c>
      <c r="L519">
        <v>0.57999999999999996</v>
      </c>
      <c r="M519" s="4">
        <f t="shared" si="57"/>
        <v>0.56333333333333335</v>
      </c>
      <c r="N519" s="4">
        <f t="shared" si="58"/>
        <v>93.176999999999992</v>
      </c>
      <c r="O519" s="4">
        <f t="shared" si="59"/>
        <v>6.1999999999997613E-2</v>
      </c>
    </row>
    <row r="520" spans="2:23">
      <c r="D520">
        <v>976441</v>
      </c>
      <c r="E520">
        <v>93.081999999999994</v>
      </c>
      <c r="F520">
        <v>93.114999999999995</v>
      </c>
      <c r="G520">
        <v>130.07900000000001</v>
      </c>
      <c r="I520">
        <v>2.5499999999999998</v>
      </c>
      <c r="J520">
        <v>0.6</v>
      </c>
      <c r="K520">
        <v>0.53</v>
      </c>
      <c r="L520">
        <v>0.57999999999999996</v>
      </c>
      <c r="M520" s="4">
        <f t="shared" si="57"/>
        <v>0.56999999999999995</v>
      </c>
      <c r="N520" s="4">
        <f t="shared" si="58"/>
        <v>93.098500000000001</v>
      </c>
      <c r="O520" s="4">
        <f t="shared" si="59"/>
        <v>3.3000000000001251E-2</v>
      </c>
    </row>
  </sheetData>
  <mergeCells count="4">
    <mergeCell ref="D2:M2"/>
    <mergeCell ref="B350:C350"/>
    <mergeCell ref="A351:B351"/>
    <mergeCell ref="N2:W2"/>
  </mergeCells>
  <phoneticPr fontId="1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O5"/>
  <sheetViews>
    <sheetView workbookViewId="0">
      <selection activeCell="M3" sqref="M3"/>
    </sheetView>
  </sheetViews>
  <sheetFormatPr baseColWidth="10" defaultColWidth="8.83203125" defaultRowHeight="12" x14ac:dyDescent="0"/>
  <cols>
    <col min="1" max="1" width="19.33203125" customWidth="1"/>
    <col min="2" max="2" width="10.33203125" customWidth="1"/>
    <col min="9" max="9" width="12.83203125" customWidth="1"/>
    <col min="10" max="10" width="10.83203125" customWidth="1"/>
  </cols>
  <sheetData>
    <row r="1" spans="1:15" ht="60">
      <c r="A1" t="s">
        <v>141</v>
      </c>
      <c r="B1" t="s">
        <v>98</v>
      </c>
      <c r="C1" t="s">
        <v>37</v>
      </c>
      <c r="D1" t="s">
        <v>38</v>
      </c>
      <c r="E1" t="s">
        <v>104</v>
      </c>
      <c r="F1" t="s">
        <v>105</v>
      </c>
      <c r="G1" t="s">
        <v>106</v>
      </c>
      <c r="H1" t="s">
        <v>107</v>
      </c>
      <c r="I1" t="s">
        <v>135</v>
      </c>
      <c r="J1" t="s">
        <v>136</v>
      </c>
      <c r="K1" s="30" t="s">
        <v>108</v>
      </c>
      <c r="L1" s="30" t="s">
        <v>109</v>
      </c>
      <c r="M1" s="30" t="s">
        <v>127</v>
      </c>
      <c r="N1" s="30" t="s">
        <v>134</v>
      </c>
      <c r="O1" s="30"/>
    </row>
    <row r="2" spans="1:15">
      <c r="A2" t="s">
        <v>102</v>
      </c>
      <c r="B2" t="s">
        <v>100</v>
      </c>
      <c r="C2" s="2">
        <v>57.796999999999997</v>
      </c>
      <c r="D2" s="2">
        <v>150.012</v>
      </c>
      <c r="E2" t="s">
        <v>114</v>
      </c>
      <c r="F2" t="s">
        <v>126</v>
      </c>
      <c r="G2" t="s">
        <v>115</v>
      </c>
      <c r="H2" t="s">
        <v>116</v>
      </c>
      <c r="I2" s="32" t="s">
        <v>137</v>
      </c>
      <c r="J2" s="32" t="s">
        <v>138</v>
      </c>
      <c r="K2" t="s">
        <v>131</v>
      </c>
      <c r="L2" s="31" t="s">
        <v>132</v>
      </c>
      <c r="M2" s="31" t="s">
        <v>143</v>
      </c>
      <c r="N2" s="31" t="s">
        <v>133</v>
      </c>
    </row>
    <row r="3" spans="1:15">
      <c r="A3" t="s">
        <v>102</v>
      </c>
      <c r="B3" t="s">
        <v>101</v>
      </c>
      <c r="C3" s="2">
        <v>57.776000000000003</v>
      </c>
      <c r="D3" s="2">
        <v>149.958</v>
      </c>
      <c r="E3" t="s">
        <v>118</v>
      </c>
      <c r="F3" t="s">
        <v>119</v>
      </c>
      <c r="G3" t="s">
        <v>120</v>
      </c>
      <c r="H3" t="s">
        <v>121</v>
      </c>
      <c r="I3" s="32" t="s">
        <v>139</v>
      </c>
      <c r="J3" s="32" t="s">
        <v>140</v>
      </c>
      <c r="K3" t="s">
        <v>110</v>
      </c>
      <c r="L3" s="31" t="s">
        <v>129</v>
      </c>
      <c r="M3" s="31" t="s">
        <v>128</v>
      </c>
      <c r="N3" s="32" t="s">
        <v>130</v>
      </c>
    </row>
    <row r="4" spans="1:15">
      <c r="A4" t="s">
        <v>102</v>
      </c>
      <c r="B4" t="s">
        <v>99</v>
      </c>
      <c r="C4" s="2">
        <v>57.851999999999997</v>
      </c>
      <c r="D4" s="2">
        <v>150.00200000000001</v>
      </c>
      <c r="E4" t="s">
        <v>111</v>
      </c>
      <c r="F4" t="s">
        <v>112</v>
      </c>
      <c r="G4" t="s">
        <v>113</v>
      </c>
      <c r="H4" t="s">
        <v>117</v>
      </c>
    </row>
    <row r="5" spans="1:15">
      <c r="A5" t="s">
        <v>103</v>
      </c>
      <c r="B5" t="s">
        <v>99</v>
      </c>
      <c r="C5" s="2">
        <v>57.57</v>
      </c>
      <c r="D5" s="2">
        <v>149.518</v>
      </c>
      <c r="E5" t="s">
        <v>122</v>
      </c>
      <c r="F5" t="s">
        <v>123</v>
      </c>
      <c r="G5" t="s">
        <v>124</v>
      </c>
      <c r="H5" t="s">
        <v>125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Sheet3</vt:lpstr>
    </vt:vector>
  </TitlesOfParts>
  <Company>Whitman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Doug  Juers</cp:lastModifiedBy>
  <dcterms:created xsi:type="dcterms:W3CDTF">2014-04-10T17:00:49Z</dcterms:created>
  <dcterms:modified xsi:type="dcterms:W3CDTF">2014-04-28T21:17:24Z</dcterms:modified>
</cp:coreProperties>
</file>